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5030" windowHeight="8700"/>
  </bookViews>
  <sheets>
    <sheet name="mesterk_egylapos_napp" sheetId="4" r:id="rId1"/>
    <sheet name="mesterk_egylapos_lev" sheetId="7" r:id="rId2"/>
    <sheet name="elotanulmanyi_rend" sheetId="6" r:id="rId3"/>
  </sheets>
  <definedNames>
    <definedName name="A83.2" localSheetId="2">#REF!</definedName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1">mesterk_egylapos_lev!$A$1:$AE$80</definedName>
    <definedName name="_xlnm.Print_Area" localSheetId="0">mesterk_egylapos_napp!$A$1:$AS$80</definedName>
  </definedNames>
  <calcPr calcId="125725"/>
</workbook>
</file>

<file path=xl/calcChain.xml><?xml version="1.0" encoding="utf-8"?>
<calcChain xmlns="http://schemas.openxmlformats.org/spreadsheetml/2006/main">
  <c r="AD59" i="7"/>
  <c r="AD58"/>
  <c r="AD56"/>
  <c r="Z46"/>
  <c r="Z18"/>
  <c r="Z29"/>
  <c r="F18"/>
  <c r="F29"/>
  <c r="F46"/>
  <c r="J18"/>
  <c r="J29"/>
  <c r="J46"/>
  <c r="N18"/>
  <c r="N29"/>
  <c r="N46"/>
  <c r="R18"/>
  <c r="R29"/>
  <c r="R46"/>
  <c r="V18"/>
  <c r="V29"/>
  <c r="V46"/>
  <c r="AD45"/>
  <c r="AD44"/>
  <c r="AD43"/>
  <c r="AD42"/>
  <c r="AD41"/>
  <c r="AD40"/>
  <c r="AD39"/>
  <c r="AD38"/>
  <c r="AD37"/>
  <c r="AD36"/>
  <c r="AD35"/>
  <c r="AD34"/>
  <c r="AD33"/>
  <c r="AD32"/>
  <c r="AD31"/>
  <c r="AD28"/>
  <c r="AD27"/>
  <c r="AD26"/>
  <c r="AD25"/>
  <c r="AD24"/>
  <c r="AD23"/>
  <c r="AD22"/>
  <c r="AD21"/>
  <c r="AD20"/>
  <c r="AD17"/>
  <c r="AD16"/>
  <c r="AD15"/>
  <c r="AD14"/>
  <c r="AD13"/>
  <c r="AD12"/>
  <c r="AD11"/>
  <c r="AD10"/>
  <c r="H18"/>
  <c r="H29"/>
  <c r="H46"/>
  <c r="H53"/>
  <c r="AF7"/>
  <c r="AB10"/>
  <c r="AC10"/>
  <c r="AB11"/>
  <c r="AC11"/>
  <c r="AB12"/>
  <c r="AC12"/>
  <c r="AB13"/>
  <c r="AC13"/>
  <c r="AB14"/>
  <c r="AC14"/>
  <c r="AB15"/>
  <c r="AC15"/>
  <c r="AB16"/>
  <c r="AC16"/>
  <c r="AB17"/>
  <c r="AC17"/>
  <c r="D18"/>
  <c r="E18"/>
  <c r="I18"/>
  <c r="L18"/>
  <c r="M18"/>
  <c r="P18"/>
  <c r="Q18"/>
  <c r="T18"/>
  <c r="U18"/>
  <c r="X18"/>
  <c r="Y18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D29"/>
  <c r="E29"/>
  <c r="I29"/>
  <c r="L29"/>
  <c r="M29"/>
  <c r="P29"/>
  <c r="Q29"/>
  <c r="T29"/>
  <c r="T47" s="1"/>
  <c r="T54" s="1"/>
  <c r="U29"/>
  <c r="X29"/>
  <c r="Y29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D46"/>
  <c r="E46"/>
  <c r="I46"/>
  <c r="L46"/>
  <c r="M46"/>
  <c r="P46"/>
  <c r="Q46"/>
  <c r="T46"/>
  <c r="U46"/>
  <c r="X46"/>
  <c r="Y46"/>
  <c r="AB50"/>
  <c r="AC50"/>
  <c r="AB51"/>
  <c r="AC51"/>
  <c r="AB52"/>
  <c r="AC52"/>
  <c r="D53"/>
  <c r="E53"/>
  <c r="I53"/>
  <c r="L53"/>
  <c r="M53"/>
  <c r="P53"/>
  <c r="Q53"/>
  <c r="T53"/>
  <c r="U53"/>
  <c r="X53"/>
  <c r="Y53"/>
  <c r="AB56"/>
  <c r="AC56"/>
  <c r="AB58"/>
  <c r="AC58"/>
  <c r="AB59"/>
  <c r="AC59"/>
  <c r="G64"/>
  <c r="K64"/>
  <c r="O64"/>
  <c r="S64"/>
  <c r="W64"/>
  <c r="AA64"/>
  <c r="G65"/>
  <c r="K65"/>
  <c r="O65"/>
  <c r="S65"/>
  <c r="W65"/>
  <c r="AA65"/>
  <c r="G66"/>
  <c r="K66"/>
  <c r="O66"/>
  <c r="S66"/>
  <c r="W66"/>
  <c r="AA66"/>
  <c r="G67"/>
  <c r="K67"/>
  <c r="O67"/>
  <c r="S67"/>
  <c r="W67"/>
  <c r="AA67"/>
  <c r="G68"/>
  <c r="K68"/>
  <c r="O68"/>
  <c r="S68"/>
  <c r="W68"/>
  <c r="AA68"/>
  <c r="G69"/>
  <c r="K69"/>
  <c r="O69"/>
  <c r="S69"/>
  <c r="W69"/>
  <c r="AA69"/>
  <c r="G70"/>
  <c r="K70"/>
  <c r="O70"/>
  <c r="S70"/>
  <c r="W70"/>
  <c r="AA70"/>
  <c r="G71"/>
  <c r="K71"/>
  <c r="O71"/>
  <c r="S71"/>
  <c r="W71"/>
  <c r="AA71"/>
  <c r="G72"/>
  <c r="K72"/>
  <c r="O72"/>
  <c r="S72"/>
  <c r="W72"/>
  <c r="AA72"/>
  <c r="G73"/>
  <c r="K73"/>
  <c r="O73"/>
  <c r="S73"/>
  <c r="W73"/>
  <c r="AA73"/>
  <c r="G74"/>
  <c r="K74"/>
  <c r="O74"/>
  <c r="S74"/>
  <c r="W74"/>
  <c r="W75" s="1"/>
  <c r="AA74"/>
  <c r="AA75" s="1"/>
  <c r="AJ46" i="4"/>
  <c r="AJ18"/>
  <c r="AJ29"/>
  <c r="AP29" s="1"/>
  <c r="AJ53"/>
  <c r="X18"/>
  <c r="X29"/>
  <c r="X46"/>
  <c r="X53"/>
  <c r="F18"/>
  <c r="F29"/>
  <c r="F46"/>
  <c r="F53"/>
  <c r="L18"/>
  <c r="L29"/>
  <c r="L46"/>
  <c r="L53"/>
  <c r="R18"/>
  <c r="R29"/>
  <c r="R46"/>
  <c r="R53"/>
  <c r="AD18"/>
  <c r="AD29"/>
  <c r="AD46"/>
  <c r="AD53"/>
  <c r="AH53"/>
  <c r="AH18"/>
  <c r="AH29"/>
  <c r="AH46"/>
  <c r="V18"/>
  <c r="V29"/>
  <c r="V46"/>
  <c r="V53"/>
  <c r="D18"/>
  <c r="D29"/>
  <c r="D46"/>
  <c r="D53"/>
  <c r="J18"/>
  <c r="J29"/>
  <c r="K29" s="1"/>
  <c r="J46"/>
  <c r="K46" s="1"/>
  <c r="J53"/>
  <c r="P18"/>
  <c r="P29"/>
  <c r="P46"/>
  <c r="P53"/>
  <c r="AB18"/>
  <c r="AB29"/>
  <c r="AB46"/>
  <c r="AB53"/>
  <c r="AQ52"/>
  <c r="AP52"/>
  <c r="AO52"/>
  <c r="AN52"/>
  <c r="AQ51"/>
  <c r="AP51"/>
  <c r="AO51"/>
  <c r="AN51"/>
  <c r="AQ50"/>
  <c r="AP50"/>
  <c r="AO50"/>
  <c r="AN50"/>
  <c r="Z18"/>
  <c r="Z29"/>
  <c r="Z46"/>
  <c r="H18"/>
  <c r="H29"/>
  <c r="H46"/>
  <c r="N18"/>
  <c r="N29"/>
  <c r="N46"/>
  <c r="T18"/>
  <c r="T29"/>
  <c r="T46"/>
  <c r="AF18"/>
  <c r="AF29"/>
  <c r="AF46"/>
  <c r="AL18"/>
  <c r="AL29"/>
  <c r="AL46"/>
  <c r="AP18"/>
  <c r="AP46"/>
  <c r="AM64"/>
  <c r="AM65"/>
  <c r="AM66"/>
  <c r="AM67"/>
  <c r="AM68"/>
  <c r="AM69"/>
  <c r="AM70"/>
  <c r="AM71"/>
  <c r="AM72"/>
  <c r="AM73"/>
  <c r="AM74"/>
  <c r="AG64"/>
  <c r="AG65"/>
  <c r="AG66"/>
  <c r="AG67"/>
  <c r="AG68"/>
  <c r="AG69"/>
  <c r="AG70"/>
  <c r="AG71"/>
  <c r="AG72"/>
  <c r="AG73"/>
  <c r="AG74"/>
  <c r="AA64"/>
  <c r="AA65"/>
  <c r="AA66"/>
  <c r="AA67"/>
  <c r="AA68"/>
  <c r="AA69"/>
  <c r="AA70"/>
  <c r="AA71"/>
  <c r="AA72"/>
  <c r="AA73"/>
  <c r="AA74"/>
  <c r="U64"/>
  <c r="U65"/>
  <c r="U66"/>
  <c r="U67"/>
  <c r="U68"/>
  <c r="U69"/>
  <c r="U70"/>
  <c r="U71"/>
  <c r="U72"/>
  <c r="U73"/>
  <c r="U74"/>
  <c r="O64"/>
  <c r="O65"/>
  <c r="O66"/>
  <c r="O67"/>
  <c r="O68"/>
  <c r="O69"/>
  <c r="O70"/>
  <c r="O71"/>
  <c r="O72"/>
  <c r="O73"/>
  <c r="O74"/>
  <c r="I64"/>
  <c r="I65"/>
  <c r="I66"/>
  <c r="I67"/>
  <c r="I68"/>
  <c r="I69"/>
  <c r="I70"/>
  <c r="I71"/>
  <c r="I72"/>
  <c r="I73"/>
  <c r="I74"/>
  <c r="AR18"/>
  <c r="AK46"/>
  <c r="AI46"/>
  <c r="AE46"/>
  <c r="AC46"/>
  <c r="AQ46"/>
  <c r="AR33"/>
  <c r="AP33"/>
  <c r="AN33"/>
  <c r="AR31"/>
  <c r="AR32"/>
  <c r="AR34"/>
  <c r="AR35"/>
  <c r="AR36"/>
  <c r="AR37"/>
  <c r="AR38"/>
  <c r="AR39"/>
  <c r="AR40"/>
  <c r="AR41"/>
  <c r="AR42"/>
  <c r="AR43"/>
  <c r="AR44"/>
  <c r="AR45"/>
  <c r="AP31"/>
  <c r="AP32"/>
  <c r="AP34"/>
  <c r="AP35"/>
  <c r="AP36"/>
  <c r="AP37"/>
  <c r="AP38"/>
  <c r="AP39"/>
  <c r="AP40"/>
  <c r="AP41"/>
  <c r="AP42"/>
  <c r="AP43"/>
  <c r="AP44"/>
  <c r="AP45"/>
  <c r="AN31"/>
  <c r="AN32"/>
  <c r="AN34"/>
  <c r="AN35"/>
  <c r="AN36"/>
  <c r="AN37"/>
  <c r="AN38"/>
  <c r="AN39"/>
  <c r="AN40"/>
  <c r="AN41"/>
  <c r="AN42"/>
  <c r="AN43"/>
  <c r="AN44"/>
  <c r="AN45"/>
  <c r="Y46"/>
  <c r="S46"/>
  <c r="Q46"/>
  <c r="M46"/>
  <c r="G46"/>
  <c r="AQ45"/>
  <c r="AO45"/>
  <c r="AK45"/>
  <c r="AI45"/>
  <c r="AE45"/>
  <c r="AC45"/>
  <c r="Y45"/>
  <c r="W45"/>
  <c r="S45"/>
  <c r="Q45"/>
  <c r="M45"/>
  <c r="K45"/>
  <c r="G45"/>
  <c r="E45"/>
  <c r="AQ44"/>
  <c r="AO44"/>
  <c r="AK44"/>
  <c r="AI44"/>
  <c r="AE44"/>
  <c r="AC44"/>
  <c r="Y44"/>
  <c r="W44"/>
  <c r="S44"/>
  <c r="Q44"/>
  <c r="M44"/>
  <c r="K44"/>
  <c r="G44"/>
  <c r="E44"/>
  <c r="AQ43"/>
  <c r="AO43"/>
  <c r="AK43"/>
  <c r="AI43"/>
  <c r="AE43"/>
  <c r="AC43"/>
  <c r="Y43"/>
  <c r="W43"/>
  <c r="S43"/>
  <c r="Q43"/>
  <c r="M43"/>
  <c r="K43"/>
  <c r="G43"/>
  <c r="E43"/>
  <c r="AQ42"/>
  <c r="AO42"/>
  <c r="AK42"/>
  <c r="AI42"/>
  <c r="AE42"/>
  <c r="AC42"/>
  <c r="Y42"/>
  <c r="W42"/>
  <c r="S42"/>
  <c r="Q42"/>
  <c r="M42"/>
  <c r="K42"/>
  <c r="G42"/>
  <c r="E42"/>
  <c r="AQ41"/>
  <c r="AO41"/>
  <c r="AK41"/>
  <c r="AI41"/>
  <c r="AE41"/>
  <c r="AC41"/>
  <c r="Y41"/>
  <c r="W41"/>
  <c r="S41"/>
  <c r="Q41"/>
  <c r="M41"/>
  <c r="K41"/>
  <c r="G41"/>
  <c r="E41"/>
  <c r="AQ40"/>
  <c r="AO40"/>
  <c r="AK40"/>
  <c r="AI40"/>
  <c r="AE40"/>
  <c r="AC40"/>
  <c r="Y40"/>
  <c r="W40"/>
  <c r="S40"/>
  <c r="Q40"/>
  <c r="M40"/>
  <c r="K40"/>
  <c r="G40"/>
  <c r="E40"/>
  <c r="AQ39"/>
  <c r="AO39"/>
  <c r="AK39"/>
  <c r="AI39"/>
  <c r="AE39"/>
  <c r="AC39"/>
  <c r="Y39"/>
  <c r="W39"/>
  <c r="S39"/>
  <c r="Q39"/>
  <c r="M39"/>
  <c r="K39"/>
  <c r="G39"/>
  <c r="E39"/>
  <c r="AQ38"/>
  <c r="AO38"/>
  <c r="AK38"/>
  <c r="AI38"/>
  <c r="AE38"/>
  <c r="AC38"/>
  <c r="Y38"/>
  <c r="W38"/>
  <c r="S38"/>
  <c r="Q38"/>
  <c r="M38"/>
  <c r="K38"/>
  <c r="G38"/>
  <c r="E38"/>
  <c r="AQ37"/>
  <c r="AO37"/>
  <c r="AK37"/>
  <c r="AI37"/>
  <c r="AE37"/>
  <c r="AC37"/>
  <c r="Y37"/>
  <c r="W37"/>
  <c r="S37"/>
  <c r="Q37"/>
  <c r="M37"/>
  <c r="K37"/>
  <c r="G37"/>
  <c r="E37"/>
  <c r="AQ36"/>
  <c r="AO36"/>
  <c r="AK36"/>
  <c r="AI36"/>
  <c r="AE36"/>
  <c r="AC36"/>
  <c r="Y36"/>
  <c r="W36"/>
  <c r="S36"/>
  <c r="Q36"/>
  <c r="M36"/>
  <c r="K36"/>
  <c r="G36"/>
  <c r="E36"/>
  <c r="AQ35"/>
  <c r="AO35"/>
  <c r="AK35"/>
  <c r="AI35"/>
  <c r="AE35"/>
  <c r="AC35"/>
  <c r="Y35"/>
  <c r="W35"/>
  <c r="S35"/>
  <c r="Q35"/>
  <c r="M35"/>
  <c r="K35"/>
  <c r="G35"/>
  <c r="E35"/>
  <c r="AQ34"/>
  <c r="AO34"/>
  <c r="AK34"/>
  <c r="AI34"/>
  <c r="AE34"/>
  <c r="AC34"/>
  <c r="Y34"/>
  <c r="W34"/>
  <c r="S34"/>
  <c r="Q34"/>
  <c r="M34"/>
  <c r="K34"/>
  <c r="G34"/>
  <c r="E34"/>
  <c r="AQ33"/>
  <c r="AO33"/>
  <c r="AK33"/>
  <c r="AI33"/>
  <c r="AE33"/>
  <c r="AC33"/>
  <c r="Y33"/>
  <c r="W33"/>
  <c r="S33"/>
  <c r="Q33"/>
  <c r="M33"/>
  <c r="K33"/>
  <c r="G33"/>
  <c r="E33"/>
  <c r="AQ32"/>
  <c r="AO32"/>
  <c r="AK32"/>
  <c r="AI32"/>
  <c r="AE32"/>
  <c r="AC32"/>
  <c r="Y32"/>
  <c r="W32"/>
  <c r="S32"/>
  <c r="Q32"/>
  <c r="M32"/>
  <c r="K32"/>
  <c r="G32"/>
  <c r="E32"/>
  <c r="AQ31"/>
  <c r="AO31"/>
  <c r="AK31"/>
  <c r="AI31"/>
  <c r="AE31"/>
  <c r="AC31"/>
  <c r="Y31"/>
  <c r="W31"/>
  <c r="S31"/>
  <c r="Q31"/>
  <c r="M31"/>
  <c r="K31"/>
  <c r="G31"/>
  <c r="E31"/>
  <c r="H90" i="6"/>
  <c r="N90"/>
  <c r="T90"/>
  <c r="Z90"/>
  <c r="AF90"/>
  <c r="AL90"/>
  <c r="H91"/>
  <c r="N91"/>
  <c r="T91"/>
  <c r="Z91"/>
  <c r="AF91"/>
  <c r="AL91"/>
  <c r="AT7" i="4"/>
  <c r="AO9"/>
  <c r="E10"/>
  <c r="G10"/>
  <c r="K10"/>
  <c r="M10"/>
  <c r="Q10"/>
  <c r="S10"/>
  <c r="W10"/>
  <c r="Y10"/>
  <c r="AC10"/>
  <c r="AE10"/>
  <c r="AI10"/>
  <c r="AK10"/>
  <c r="AN10"/>
  <c r="AO10"/>
  <c r="AP10"/>
  <c r="AQ10"/>
  <c r="AR10"/>
  <c r="E11"/>
  <c r="G11"/>
  <c r="K11"/>
  <c r="M11"/>
  <c r="Q11"/>
  <c r="S11"/>
  <c r="W11"/>
  <c r="Y11"/>
  <c r="AC11"/>
  <c r="AE11"/>
  <c r="AI11"/>
  <c r="AK11"/>
  <c r="AN11"/>
  <c r="AO11"/>
  <c r="AP11"/>
  <c r="AQ11"/>
  <c r="AR11"/>
  <c r="E12"/>
  <c r="G12"/>
  <c r="K12"/>
  <c r="M12"/>
  <c r="Q12"/>
  <c r="S12"/>
  <c r="W12"/>
  <c r="Y12"/>
  <c r="AC12"/>
  <c r="AE12"/>
  <c r="AI12"/>
  <c r="AK12"/>
  <c r="AN12"/>
  <c r="AO12"/>
  <c r="AP12"/>
  <c r="AQ12"/>
  <c r="AR12"/>
  <c r="E13"/>
  <c r="G13"/>
  <c r="K13"/>
  <c r="M13"/>
  <c r="Q13"/>
  <c r="S13"/>
  <c r="W13"/>
  <c r="Y13"/>
  <c r="AC13"/>
  <c r="AE13"/>
  <c r="AI13"/>
  <c r="AK13"/>
  <c r="AN13"/>
  <c r="AO13"/>
  <c r="AP13"/>
  <c r="AQ13"/>
  <c r="AR13"/>
  <c r="E14"/>
  <c r="G14"/>
  <c r="K14"/>
  <c r="M14"/>
  <c r="Q14"/>
  <c r="S14"/>
  <c r="W14"/>
  <c r="Y14"/>
  <c r="AC14"/>
  <c r="AE14"/>
  <c r="AI14"/>
  <c r="AK14"/>
  <c r="AN14"/>
  <c r="AO14"/>
  <c r="AP14"/>
  <c r="AQ14"/>
  <c r="AR14"/>
  <c r="E15"/>
  <c r="G15"/>
  <c r="K15"/>
  <c r="M15"/>
  <c r="Q15"/>
  <c r="S15"/>
  <c r="W15"/>
  <c r="Y15"/>
  <c r="AC15"/>
  <c r="AE15"/>
  <c r="AI15"/>
  <c r="AK15"/>
  <c r="AN15"/>
  <c r="AO15"/>
  <c r="AP15"/>
  <c r="AQ15"/>
  <c r="AR15"/>
  <c r="E16"/>
  <c r="G16"/>
  <c r="K16"/>
  <c r="M16"/>
  <c r="Q16"/>
  <c r="S16"/>
  <c r="W16"/>
  <c r="Y16"/>
  <c r="AC16"/>
  <c r="AE16"/>
  <c r="AI16"/>
  <c r="AK16"/>
  <c r="AN16"/>
  <c r="AO16"/>
  <c r="AP16"/>
  <c r="AQ16"/>
  <c r="AR16"/>
  <c r="E17"/>
  <c r="G17"/>
  <c r="K17"/>
  <c r="M17"/>
  <c r="Q17"/>
  <c r="S17"/>
  <c r="W17"/>
  <c r="Y17"/>
  <c r="AC17"/>
  <c r="AE17"/>
  <c r="AI17"/>
  <c r="AK17"/>
  <c r="AN17"/>
  <c r="AO17"/>
  <c r="AP17"/>
  <c r="AQ17"/>
  <c r="AR17"/>
  <c r="E18"/>
  <c r="G18"/>
  <c r="K18"/>
  <c r="M18"/>
  <c r="Q18"/>
  <c r="S18"/>
  <c r="W18"/>
  <c r="Y18"/>
  <c r="AC18"/>
  <c r="AE18"/>
  <c r="AI18"/>
  <c r="AK18"/>
  <c r="AO18"/>
  <c r="AQ18"/>
  <c r="E20"/>
  <c r="G20"/>
  <c r="K20"/>
  <c r="M20"/>
  <c r="Q20"/>
  <c r="S20"/>
  <c r="W20"/>
  <c r="Y20"/>
  <c r="AC20"/>
  <c r="AE20"/>
  <c r="AI20"/>
  <c r="AK20"/>
  <c r="AN20"/>
  <c r="AO20"/>
  <c r="AP20"/>
  <c r="AQ20"/>
  <c r="AR20"/>
  <c r="E21"/>
  <c r="G21"/>
  <c r="K21"/>
  <c r="M21"/>
  <c r="Q21"/>
  <c r="S21"/>
  <c r="W21"/>
  <c r="Y21"/>
  <c r="AC21"/>
  <c r="AE21"/>
  <c r="AI21"/>
  <c r="AK21"/>
  <c r="AN21"/>
  <c r="AO21"/>
  <c r="AP21"/>
  <c r="AQ21"/>
  <c r="AR21"/>
  <c r="E22"/>
  <c r="G22"/>
  <c r="K22"/>
  <c r="M22"/>
  <c r="Q22"/>
  <c r="S22"/>
  <c r="W22"/>
  <c r="Y22"/>
  <c r="AC22"/>
  <c r="AE22"/>
  <c r="AI22"/>
  <c r="AK22"/>
  <c r="AN22"/>
  <c r="AO22"/>
  <c r="AP22"/>
  <c r="AQ22"/>
  <c r="AR22"/>
  <c r="E23"/>
  <c r="G23"/>
  <c r="K23"/>
  <c r="M23"/>
  <c r="Q23"/>
  <c r="S23"/>
  <c r="W23"/>
  <c r="Y23"/>
  <c r="AC23"/>
  <c r="AE23"/>
  <c r="AI23"/>
  <c r="AK23"/>
  <c r="AN23"/>
  <c r="AO23"/>
  <c r="AP23"/>
  <c r="AQ23"/>
  <c r="AR23"/>
  <c r="E24"/>
  <c r="G24"/>
  <c r="K24"/>
  <c r="M24"/>
  <c r="Q24"/>
  <c r="S24"/>
  <c r="W24"/>
  <c r="Y24"/>
  <c r="AC24"/>
  <c r="AE24"/>
  <c r="AI24"/>
  <c r="AK24"/>
  <c r="AN24"/>
  <c r="AO24"/>
  <c r="AP24"/>
  <c r="AQ24"/>
  <c r="AR24"/>
  <c r="E25"/>
  <c r="G25"/>
  <c r="K25"/>
  <c r="M25"/>
  <c r="Q25"/>
  <c r="S25"/>
  <c r="W25"/>
  <c r="Y25"/>
  <c r="AC25"/>
  <c r="AE25"/>
  <c r="AI25"/>
  <c r="AK25"/>
  <c r="AN25"/>
  <c r="AO25"/>
  <c r="AP25"/>
  <c r="AQ25"/>
  <c r="AR25"/>
  <c r="E26"/>
  <c r="G26"/>
  <c r="K26"/>
  <c r="M26"/>
  <c r="Q26"/>
  <c r="S26"/>
  <c r="W26"/>
  <c r="Y26"/>
  <c r="AC26"/>
  <c r="AE26"/>
  <c r="AI26"/>
  <c r="AK26"/>
  <c r="AN26"/>
  <c r="AO26"/>
  <c r="AP26"/>
  <c r="AQ26"/>
  <c r="AR26"/>
  <c r="E27"/>
  <c r="G27"/>
  <c r="K27"/>
  <c r="M27"/>
  <c r="Q27"/>
  <c r="S27"/>
  <c r="W27"/>
  <c r="Y27"/>
  <c r="AC27"/>
  <c r="AE27"/>
  <c r="AI27"/>
  <c r="AK27"/>
  <c r="AN27"/>
  <c r="AO27"/>
  <c r="AP27"/>
  <c r="AQ27"/>
  <c r="AR27"/>
  <c r="E28"/>
  <c r="G28"/>
  <c r="K28"/>
  <c r="M28"/>
  <c r="Q28"/>
  <c r="S28"/>
  <c r="W28"/>
  <c r="Y28"/>
  <c r="AC28"/>
  <c r="AE28"/>
  <c r="AI28"/>
  <c r="AK28"/>
  <c r="AN28"/>
  <c r="AO28"/>
  <c r="AP28"/>
  <c r="AQ28"/>
  <c r="AR28"/>
  <c r="E29"/>
  <c r="G29"/>
  <c r="M29"/>
  <c r="Q29"/>
  <c r="S29"/>
  <c r="W29"/>
  <c r="Y29"/>
  <c r="AC29"/>
  <c r="AE29"/>
  <c r="AI29"/>
  <c r="AK29"/>
  <c r="AQ29"/>
  <c r="AS69"/>
  <c r="E50"/>
  <c r="G50"/>
  <c r="K50"/>
  <c r="M50"/>
  <c r="Q50"/>
  <c r="S50"/>
  <c r="W50"/>
  <c r="Y50"/>
  <c r="AC50"/>
  <c r="AE50"/>
  <c r="AI50"/>
  <c r="AK50"/>
  <c r="E51"/>
  <c r="G51"/>
  <c r="K51"/>
  <c r="M51"/>
  <c r="Q51"/>
  <c r="S51"/>
  <c r="W51"/>
  <c r="Y51"/>
  <c r="AC51"/>
  <c r="AE51"/>
  <c r="AI51"/>
  <c r="AK51"/>
  <c r="E52"/>
  <c r="G52"/>
  <c r="K52"/>
  <c r="M52"/>
  <c r="Q52"/>
  <c r="S52"/>
  <c r="W52"/>
  <c r="Y52"/>
  <c r="AC52"/>
  <c r="AE52"/>
  <c r="AI52"/>
  <c r="AK52"/>
  <c r="E53"/>
  <c r="G53"/>
  <c r="K53"/>
  <c r="M53"/>
  <c r="Q53"/>
  <c r="S53"/>
  <c r="W53"/>
  <c r="Y53"/>
  <c r="AC53"/>
  <c r="AE53"/>
  <c r="AI53"/>
  <c r="AK53"/>
  <c r="E56"/>
  <c r="G56"/>
  <c r="K56"/>
  <c r="M56"/>
  <c r="Q56"/>
  <c r="S56"/>
  <c r="W56"/>
  <c r="Y56"/>
  <c r="AC56"/>
  <c r="AE56"/>
  <c r="AI56"/>
  <c r="AK56"/>
  <c r="AN56"/>
  <c r="AO56"/>
  <c r="AP56"/>
  <c r="AQ56"/>
  <c r="AR56"/>
  <c r="E58"/>
  <c r="G58"/>
  <c r="K58"/>
  <c r="M58"/>
  <c r="Q58"/>
  <c r="S58"/>
  <c r="W58"/>
  <c r="Y58"/>
  <c r="AC58"/>
  <c r="AE58"/>
  <c r="AI58"/>
  <c r="AK58"/>
  <c r="AN58"/>
  <c r="AO58"/>
  <c r="AP58"/>
  <c r="AQ58"/>
  <c r="AR58"/>
  <c r="E59"/>
  <c r="G59"/>
  <c r="K59"/>
  <c r="M59"/>
  <c r="Q59"/>
  <c r="S59"/>
  <c r="W59"/>
  <c r="Y59"/>
  <c r="AC59"/>
  <c r="AE59"/>
  <c r="AI59"/>
  <c r="AK59"/>
  <c r="AN59"/>
  <c r="AO59"/>
  <c r="AP59"/>
  <c r="AQ59"/>
  <c r="AR59"/>
  <c r="X47" i="7" l="1"/>
  <c r="P47"/>
  <c r="AD18"/>
  <c r="AQ53" i="4"/>
  <c r="Y47" i="7"/>
  <c r="U47"/>
  <c r="Q47"/>
  <c r="Z47"/>
  <c r="X54"/>
  <c r="R47"/>
  <c r="AC53"/>
  <c r="AC18"/>
  <c r="V47"/>
  <c r="N47"/>
  <c r="AB53"/>
  <c r="P54"/>
  <c r="Y54"/>
  <c r="U54"/>
  <c r="AS67" i="4"/>
  <c r="AO53"/>
  <c r="AH47"/>
  <c r="AH54" s="1"/>
  <c r="AI54" s="1"/>
  <c r="AL47"/>
  <c r="AS70"/>
  <c r="AS68"/>
  <c r="AS66"/>
  <c r="AG75"/>
  <c r="AN53"/>
  <c r="AF47"/>
  <c r="Z47"/>
  <c r="AD47"/>
  <c r="AE47" s="1"/>
  <c r="AJ47"/>
  <c r="AJ54" s="1"/>
  <c r="AK54" s="1"/>
  <c r="AS65"/>
  <c r="AM75"/>
  <c r="AB47"/>
  <c r="AB54" s="1"/>
  <c r="V47"/>
  <c r="W47" s="1"/>
  <c r="AS74"/>
  <c r="AS72"/>
  <c r="AB29" i="7"/>
  <c r="AC46"/>
  <c r="AB46"/>
  <c r="H47"/>
  <c r="H54" s="1"/>
  <c r="E47"/>
  <c r="E54" s="1"/>
  <c r="Q54"/>
  <c r="M47"/>
  <c r="M54" s="1"/>
  <c r="L47"/>
  <c r="L54" s="1"/>
  <c r="I47"/>
  <c r="I54" s="1"/>
  <c r="AC29"/>
  <c r="AB18"/>
  <c r="K75"/>
  <c r="S75"/>
  <c r="AD46"/>
  <c r="J47"/>
  <c r="G75"/>
  <c r="AE74"/>
  <c r="AE70"/>
  <c r="AE69"/>
  <c r="AE68"/>
  <c r="AE66"/>
  <c r="O75"/>
  <c r="AD29"/>
  <c r="F47"/>
  <c r="AE73"/>
  <c r="AE72"/>
  <c r="AE65"/>
  <c r="AE64"/>
  <c r="AE71"/>
  <c r="AE67"/>
  <c r="AP53" i="4"/>
  <c r="P47"/>
  <c r="P54" s="1"/>
  <c r="Q54" s="1"/>
  <c r="R47"/>
  <c r="R54" s="1"/>
  <c r="S54" s="1"/>
  <c r="AS73"/>
  <c r="AS71"/>
  <c r="L47"/>
  <c r="L54" s="1"/>
  <c r="M54" s="1"/>
  <c r="W46"/>
  <c r="T47"/>
  <c r="AS64"/>
  <c r="N47"/>
  <c r="AR29"/>
  <c r="J47"/>
  <c r="J54" s="1"/>
  <c r="K54" s="1"/>
  <c r="O75"/>
  <c r="AN29"/>
  <c r="AO29"/>
  <c r="AR46"/>
  <c r="V54"/>
  <c r="W54" s="1"/>
  <c r="AO46"/>
  <c r="AN46"/>
  <c r="X47"/>
  <c r="Y47" s="1"/>
  <c r="U75"/>
  <c r="F47"/>
  <c r="H47"/>
  <c r="E46"/>
  <c r="D47"/>
  <c r="D54" s="1"/>
  <c r="E54" s="1"/>
  <c r="AN18"/>
  <c r="I75"/>
  <c r="AA75"/>
  <c r="AD54"/>
  <c r="AE54" s="1"/>
  <c r="X54"/>
  <c r="Y54" s="1"/>
  <c r="AK47"/>
  <c r="D47" i="7"/>
  <c r="AI47" i="4" l="1"/>
  <c r="AD47" i="7"/>
  <c r="AC47" i="4"/>
  <c r="AC54" i="7"/>
  <c r="AC47"/>
  <c r="AE76"/>
  <c r="S47" i="4"/>
  <c r="Q47"/>
  <c r="AR47"/>
  <c r="M47"/>
  <c r="AP47"/>
  <c r="AS76"/>
  <c r="G47"/>
  <c r="F54"/>
  <c r="AQ54" s="1"/>
  <c r="AQ47"/>
  <c r="K47"/>
  <c r="AO47"/>
  <c r="E47"/>
  <c r="AN47"/>
  <c r="AB47" i="7"/>
  <c r="D54"/>
  <c r="AB54" s="1"/>
  <c r="AO54" i="4"/>
  <c r="AN54"/>
  <c r="AC54"/>
  <c r="G54" l="1"/>
  <c r="AP54"/>
</calcChain>
</file>

<file path=xl/sharedStrings.xml><?xml version="1.0" encoding="utf-8"?>
<sst xmlns="http://schemas.openxmlformats.org/spreadsheetml/2006/main" count="760" uniqueCount="147">
  <si>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</si>
  <si>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</si>
  <si>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</si>
  <si>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</si>
  <si>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</si>
  <si>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</si>
  <si>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</si>
  <si>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</si>
  <si>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</si>
  <si>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</si>
  <si>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</si>
  <si>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</si>
  <si>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</si>
  <si>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</si>
  <si>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</si>
  <si>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</si>
  <si>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számonkérés</t>
  </si>
  <si>
    <t>heti kontaktóra</t>
  </si>
  <si>
    <t>félévi összes</t>
  </si>
  <si>
    <t>összes</t>
  </si>
  <si>
    <t>Alapozó ismeretek</t>
  </si>
  <si>
    <t>K</t>
  </si>
  <si>
    <t>x</t>
  </si>
  <si>
    <t>Alapozó ismeretek öszesen:</t>
  </si>
  <si>
    <t xml:space="preserve">Szakmai törzsanyag </t>
  </si>
  <si>
    <t>Szakmai törzsanyag összesen:</t>
  </si>
  <si>
    <t>Kreditet nem képező tantárgyak</t>
  </si>
  <si>
    <t>Kreditet nem képező tantárgyak összesen:</t>
  </si>
  <si>
    <t>ÖSSZES TANÓRARENDI KONTAKTÓRA</t>
  </si>
  <si>
    <t>Szabadon választható tantárgyak</t>
  </si>
  <si>
    <t>SZV</t>
  </si>
  <si>
    <t>kódszám</t>
  </si>
  <si>
    <t>Szakmai gyakorlat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</si>
  <si>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</si>
  <si>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</si>
  <si>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</si>
  <si>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</si>
  <si>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</si>
  <si>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</si>
  <si>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</si>
  <si>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(V)</t>
  </si>
  <si>
    <t>Vizsga (((zárvizsga tárgy((V(Z)))</t>
  </si>
  <si>
    <t>Alapvizsga (AV)</t>
  </si>
  <si>
    <t>Komplex vizsga (KO)</t>
  </si>
  <si>
    <t>Zárvizsga tárgy(Z)</t>
  </si>
  <si>
    <t>KRITÉRIUM, KÖVETELMÉNYEK</t>
  </si>
  <si>
    <t>SZÁMONKÉRÉS ÖSSZ:</t>
  </si>
  <si>
    <t>Differenciált szakmai ismeretek</t>
  </si>
  <si>
    <t>X</t>
  </si>
  <si>
    <t>Differenciált szakmai ismeretek összesen</t>
  </si>
  <si>
    <t xml:space="preserve"> SZAKON ÖSSZESEN</t>
  </si>
  <si>
    <t>ELŐTANULMÁNYI REND</t>
  </si>
  <si>
    <t>Kódszám</t>
  </si>
  <si>
    <t>Tanulmányi terület/tantárgy</t>
  </si>
  <si>
    <t>ELŐTANULMÁNYI KÖTELEZETTSÉG</t>
  </si>
  <si>
    <t>Tantárgy</t>
  </si>
  <si>
    <t>Félévenkénti számonkérések összesen</t>
  </si>
  <si>
    <t>részidős képzésben, levelezői munkarend szerint tanuló hallgatók részére</t>
  </si>
  <si>
    <t>félév összesen</t>
  </si>
  <si>
    <t>Információ technológia</t>
  </si>
  <si>
    <t>Biztonságpolitika</t>
  </si>
  <si>
    <t>Vezetéspszichológia</t>
  </si>
  <si>
    <t>Vezetői tréning</t>
  </si>
  <si>
    <t>Esélyegyenlőség</t>
  </si>
  <si>
    <t>Katasztrófavédelmi gazdasági erőforrások</t>
  </si>
  <si>
    <t>Kockázat és következmény elemzés</t>
  </si>
  <si>
    <t>Vezetői kommunikáció</t>
  </si>
  <si>
    <t xml:space="preserve">Köz és védelmi igazgatás </t>
  </si>
  <si>
    <t xml:space="preserve"> KATASZTRÓFAVÉDELEM MESTERKÉPZÉSI SZAK</t>
  </si>
  <si>
    <t>SzV</t>
  </si>
  <si>
    <t>Szabadon választható 1.</t>
  </si>
  <si>
    <t>Rendészettudomány elmélete</t>
  </si>
  <si>
    <t>Komplex szóbeli záróvizsga</t>
  </si>
  <si>
    <t>F(Z)</t>
  </si>
  <si>
    <t>F</t>
  </si>
  <si>
    <t>Diplomamunka védése</t>
  </si>
  <si>
    <t>érvényes 2016/2017-es tanévtől felmenő rendszerben.</t>
  </si>
  <si>
    <t>Meteorológia és klimatológia</t>
  </si>
  <si>
    <t>Katasztrófavédelem jogi rendszere</t>
  </si>
  <si>
    <t>Polgári védelmi műveletek 1.</t>
  </si>
  <si>
    <t>Polgári védelmi műveletek 2.</t>
  </si>
  <si>
    <t>Tűzvédelem és mentésirányítás 1.</t>
  </si>
  <si>
    <t>Tűzvédelem és mentésirányítás 2.</t>
  </si>
  <si>
    <t>Szabadon választható 2.</t>
  </si>
  <si>
    <t>Humánpolitikai tanulmányok</t>
  </si>
  <si>
    <t>(Z)</t>
  </si>
  <si>
    <t>Nemzetközi segítségnyújtás rendszere</t>
  </si>
  <si>
    <t>G</t>
  </si>
  <si>
    <t>Iparbiztonság  1.</t>
  </si>
  <si>
    <t>Katasztrófavédelmi egészségügyi biztosítás</t>
  </si>
  <si>
    <t>Katasztrófavédelmi logisztika</t>
  </si>
  <si>
    <t>Iparbiztonság  2.</t>
  </si>
  <si>
    <t>V</t>
  </si>
  <si>
    <t>Tudományos kutatás módszertana</t>
  </si>
  <si>
    <t>Katasztrófavédelem szervezése 1.</t>
  </si>
  <si>
    <t>Katasztrófavédelem szervezése 2.</t>
  </si>
  <si>
    <t>Tűzvédelmi esettanulmányok</t>
  </si>
  <si>
    <t>Iparbiztonsági események kezelése</t>
  </si>
  <si>
    <t>KR</t>
  </si>
  <si>
    <t xml:space="preserve">KATASZTRÓFAVÉDELEM  MESTERÉPZÉSI SZAK </t>
  </si>
  <si>
    <t>Veszélyes létesítmények</t>
  </si>
  <si>
    <t>Környezeti elemek védelme</t>
  </si>
  <si>
    <t>Polgári védelmi esettanulmányok</t>
  </si>
  <si>
    <t>Vezetés- és szervezéselmélet módszertana</t>
  </si>
  <si>
    <t>VKMTM11</t>
  </si>
  <si>
    <t>VKMTM12</t>
  </si>
  <si>
    <t>VKMTM31</t>
  </si>
  <si>
    <t>VKMTM13</t>
  </si>
  <si>
    <t>VKMTM14</t>
  </si>
  <si>
    <t>VKMTM32</t>
  </si>
  <si>
    <t>VKMTM19</t>
  </si>
  <si>
    <t>Hatósági és műveleti elemzés</t>
  </si>
  <si>
    <t>VKOTM11</t>
  </si>
  <si>
    <t>VKOTM12</t>
  </si>
  <si>
    <t>VKOTM13</t>
  </si>
  <si>
    <t>VKOTM21</t>
  </si>
  <si>
    <t>VTMTM11</t>
  </si>
  <si>
    <t>VKMTM21</t>
  </si>
  <si>
    <t>VIBTM21</t>
  </si>
  <si>
    <t>VKMTM22</t>
  </si>
  <si>
    <t>VKMTM23</t>
  </si>
  <si>
    <t>VIBTM31</t>
  </si>
  <si>
    <t>VKMTM29</t>
  </si>
  <si>
    <t>VIBTM11</t>
  </si>
  <si>
    <t>VIBTM22</t>
  </si>
  <si>
    <t>VIBTM23</t>
  </si>
  <si>
    <t>VKMTM24</t>
  </si>
  <si>
    <t>VTMTM31</t>
  </si>
  <si>
    <t>VIBTM32</t>
  </si>
  <si>
    <t>VTMTM32</t>
  </si>
  <si>
    <t>VKMTM33</t>
  </si>
  <si>
    <t>VKMTM34</t>
  </si>
  <si>
    <t>VKMTM35</t>
  </si>
  <si>
    <t>VKMTM41</t>
  </si>
  <si>
    <t>VTMTM41</t>
  </si>
  <si>
    <t>VKMTM42</t>
  </si>
  <si>
    <t>VTMTM92</t>
  </si>
  <si>
    <t>VTMTM96</t>
  </si>
  <si>
    <t>VTMTM97</t>
  </si>
  <si>
    <t>VTMTM98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</si>
  <si>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</si>
  <si>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</si>
  <si>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 xml:space="preserve">A mesterfokozat megszerzéséhez az Európai Unióban hivatalos nyelvek egyikéből, vagy ukrán, szerb-horvát, beás, lovári, orosz, illetve kínai nyelvből államilag elismert, </t>
  </si>
  <si>
    <t>Katasztrófa földrajz</t>
  </si>
  <si>
    <t>VKOTM19</t>
  </si>
  <si>
    <t>VTMTM29</t>
  </si>
  <si>
    <t>Diplomamunka készítése</t>
  </si>
</sst>
</file>

<file path=xl/styles.xml><?xml version="1.0" encoding="utf-8"?>
<styleSheet xmlns="http://schemas.openxmlformats.org/spreadsheetml/2006/main">
  <fonts count="45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2"/>
      <name val="Times New Roman"/>
      <family val="1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15" fillId="0" borderId="0"/>
    <xf numFmtId="0" fontId="15" fillId="0" borderId="0"/>
  </cellStyleXfs>
  <cellXfs count="306">
    <xf numFmtId="0" fontId="0" fillId="0" borderId="0" xfId="0"/>
    <xf numFmtId="0" fontId="15" fillId="24" borderId="0" xfId="38" applyFill="1"/>
    <xf numFmtId="0" fontId="15" fillId="0" borderId="0" xfId="38"/>
    <xf numFmtId="0" fontId="15" fillId="24" borderId="0" xfId="38" applyFill="1" applyBorder="1"/>
    <xf numFmtId="0" fontId="15" fillId="24" borderId="0" xfId="38" applyFill="1" applyBorder="1" applyProtection="1"/>
    <xf numFmtId="0" fontId="15" fillId="24" borderId="10" xfId="38" applyFill="1" applyBorder="1" applyProtection="1"/>
    <xf numFmtId="0" fontId="26" fillId="24" borderId="11" xfId="38" applyFont="1" applyFill="1" applyBorder="1" applyAlignment="1" applyProtection="1">
      <alignment horizontal="center" textRotation="90" wrapText="1"/>
    </xf>
    <xf numFmtId="0" fontId="26" fillId="24" borderId="12" xfId="38" applyFont="1" applyFill="1" applyBorder="1" applyAlignment="1" applyProtection="1">
      <alignment horizontal="center" textRotation="90"/>
    </xf>
    <xf numFmtId="0" fontId="26" fillId="24" borderId="12" xfId="38" applyFont="1" applyFill="1" applyBorder="1" applyAlignment="1" applyProtection="1">
      <alignment horizontal="center" textRotation="90" wrapText="1"/>
    </xf>
    <xf numFmtId="0" fontId="26" fillId="24" borderId="13" xfId="38" applyFont="1" applyFill="1" applyBorder="1" applyAlignment="1" applyProtection="1">
      <alignment horizontal="center" textRotation="90" wrapText="1"/>
    </xf>
    <xf numFmtId="0" fontId="26" fillId="24" borderId="14" xfId="38" applyFont="1" applyFill="1" applyBorder="1" applyAlignment="1" applyProtection="1">
      <alignment horizontal="center" textRotation="90" wrapText="1"/>
    </xf>
    <xf numFmtId="0" fontId="27" fillId="24" borderId="15" xfId="38" applyFont="1" applyFill="1" applyBorder="1" applyAlignment="1" applyProtection="1">
      <alignment horizontal="center"/>
    </xf>
    <xf numFmtId="0" fontId="28" fillId="24" borderId="16" xfId="38" applyFont="1" applyFill="1" applyBorder="1" applyProtection="1"/>
    <xf numFmtId="0" fontId="27" fillId="24" borderId="17" xfId="38" applyFont="1" applyFill="1" applyBorder="1" applyAlignment="1" applyProtection="1">
      <alignment horizontal="center"/>
    </xf>
    <xf numFmtId="0" fontId="28" fillId="24" borderId="15" xfId="38" applyFont="1" applyFill="1" applyBorder="1" applyProtection="1"/>
    <xf numFmtId="0" fontId="28" fillId="24" borderId="18" xfId="38" applyFont="1" applyFill="1" applyBorder="1" applyProtection="1"/>
    <xf numFmtId="0" fontId="28" fillId="24" borderId="19" xfId="38" applyFont="1" applyFill="1" applyBorder="1" applyProtection="1"/>
    <xf numFmtId="0" fontId="30" fillId="0" borderId="0" xfId="38" applyFont="1"/>
    <xf numFmtId="0" fontId="25" fillId="0" borderId="20" xfId="38" applyFont="1" applyFill="1" applyBorder="1" applyAlignment="1" applyProtection="1">
      <alignment horizontal="center"/>
      <protection locked="0"/>
    </xf>
    <xf numFmtId="0" fontId="25" fillId="24" borderId="21" xfId="38" applyFont="1" applyFill="1" applyBorder="1" applyAlignment="1" applyProtection="1">
      <alignment horizontal="center"/>
    </xf>
    <xf numFmtId="0" fontId="31" fillId="0" borderId="23" xfId="38" applyFont="1" applyBorder="1" applyAlignment="1" applyProtection="1">
      <alignment horizontal="center"/>
      <protection locked="0"/>
    </xf>
    <xf numFmtId="1" fontId="25" fillId="24" borderId="24" xfId="38" applyNumberFormat="1" applyFont="1" applyFill="1" applyBorder="1" applyAlignment="1" applyProtection="1">
      <alignment horizontal="center"/>
    </xf>
    <xf numFmtId="0" fontId="31" fillId="0" borderId="24" xfId="38" applyFont="1" applyBorder="1" applyAlignment="1" applyProtection="1">
      <alignment horizontal="center"/>
      <protection locked="0"/>
    </xf>
    <xf numFmtId="1" fontId="25" fillId="24" borderId="20" xfId="38" applyNumberFormat="1" applyFont="1" applyFill="1" applyBorder="1" applyAlignment="1" applyProtection="1">
      <alignment horizontal="center"/>
    </xf>
    <xf numFmtId="1" fontId="25" fillId="24" borderId="21" xfId="38" applyNumberFormat="1" applyFont="1" applyFill="1" applyBorder="1" applyAlignment="1" applyProtection="1">
      <alignment horizontal="center"/>
    </xf>
    <xf numFmtId="0" fontId="25" fillId="24" borderId="25" xfId="38" applyFont="1" applyFill="1" applyBorder="1" applyAlignment="1" applyProtection="1">
      <alignment horizontal="center" vertical="center" shrinkToFit="1"/>
    </xf>
    <xf numFmtId="0" fontId="32" fillId="0" borderId="26" xfId="38" applyFont="1" applyFill="1" applyBorder="1" applyAlignment="1" applyProtection="1">
      <alignment horizontal="center"/>
      <protection locked="0"/>
    </xf>
    <xf numFmtId="0" fontId="28" fillId="24" borderId="14" xfId="38" applyFont="1" applyFill="1" applyBorder="1" applyAlignment="1" applyProtection="1">
      <alignment horizontal="left"/>
    </xf>
    <xf numFmtId="0" fontId="28" fillId="24" borderId="12" xfId="38" applyFont="1" applyFill="1" applyBorder="1" applyProtection="1"/>
    <xf numFmtId="0" fontId="27" fillId="24" borderId="27" xfId="38" applyFont="1" applyFill="1" applyBorder="1" applyAlignment="1" applyProtection="1">
      <alignment horizontal="center"/>
    </xf>
    <xf numFmtId="1" fontId="27" fillId="24" borderId="11" xfId="38" applyNumberFormat="1" applyFont="1" applyFill="1" applyBorder="1" applyAlignment="1" applyProtection="1">
      <alignment horizontal="center"/>
    </xf>
    <xf numFmtId="1" fontId="33" fillId="24" borderId="12" xfId="38" applyNumberFormat="1" applyFont="1" applyFill="1" applyBorder="1" applyAlignment="1" applyProtection="1">
      <alignment horizontal="center"/>
    </xf>
    <xf numFmtId="1" fontId="27" fillId="24" borderId="12" xfId="38" applyNumberFormat="1" applyFont="1" applyFill="1" applyBorder="1" applyAlignment="1" applyProtection="1">
      <alignment horizontal="center"/>
    </xf>
    <xf numFmtId="0" fontId="27" fillId="24" borderId="28" xfId="38" applyFont="1" applyFill="1" applyBorder="1" applyAlignment="1" applyProtection="1">
      <alignment horizontal="center"/>
    </xf>
    <xf numFmtId="0" fontId="27" fillId="24" borderId="29" xfId="38" applyFont="1" applyFill="1" applyBorder="1" applyAlignment="1" applyProtection="1">
      <alignment horizontal="center"/>
    </xf>
    <xf numFmtId="1" fontId="25" fillId="24" borderId="14" xfId="38" applyNumberFormat="1" applyFont="1" applyFill="1" applyBorder="1" applyAlignment="1" applyProtection="1">
      <alignment horizontal="center"/>
    </xf>
    <xf numFmtId="1" fontId="25" fillId="24" borderId="12" xfId="38" applyNumberFormat="1" applyFont="1" applyFill="1" applyBorder="1" applyAlignment="1" applyProtection="1">
      <alignment horizontal="center"/>
    </xf>
    <xf numFmtId="1" fontId="25" fillId="24" borderId="13" xfId="38" applyNumberFormat="1" applyFont="1" applyFill="1" applyBorder="1" applyAlignment="1" applyProtection="1">
      <alignment horizontal="center"/>
    </xf>
    <xf numFmtId="0" fontId="25" fillId="24" borderId="30" xfId="38" applyFont="1" applyFill="1" applyBorder="1" applyAlignment="1" applyProtection="1">
      <alignment horizontal="center" vertical="center" shrinkToFit="1"/>
    </xf>
    <xf numFmtId="0" fontId="27" fillId="24" borderId="31" xfId="38" applyFont="1" applyFill="1" applyBorder="1" applyAlignment="1" applyProtection="1">
      <alignment horizontal="center"/>
    </xf>
    <xf numFmtId="0" fontId="28" fillId="24" borderId="32" xfId="38" applyFont="1" applyFill="1" applyBorder="1" applyProtection="1"/>
    <xf numFmtId="1" fontId="27" fillId="24" borderId="33" xfId="38" applyNumberFormat="1" applyFont="1" applyFill="1" applyBorder="1" applyAlignment="1" applyProtection="1">
      <alignment horizontal="center"/>
    </xf>
    <xf numFmtId="1" fontId="33" fillId="24" borderId="34" xfId="38" applyNumberFormat="1" applyFont="1" applyFill="1" applyBorder="1" applyAlignment="1" applyProtection="1">
      <alignment horizontal="center"/>
    </xf>
    <xf numFmtId="1" fontId="27" fillId="24" borderId="34" xfId="38" applyNumberFormat="1" applyFont="1" applyFill="1" applyBorder="1" applyAlignment="1" applyProtection="1">
      <alignment horizontal="center"/>
    </xf>
    <xf numFmtId="0" fontId="27" fillId="24" borderId="34" xfId="38" applyFont="1" applyFill="1" applyBorder="1" applyProtection="1"/>
    <xf numFmtId="1" fontId="27" fillId="24" borderId="35" xfId="38" applyNumberFormat="1" applyFont="1" applyFill="1" applyBorder="1" applyAlignment="1" applyProtection="1">
      <alignment horizontal="center"/>
    </xf>
    <xf numFmtId="1" fontId="27" fillId="24" borderId="0" xfId="38" applyNumberFormat="1" applyFont="1" applyFill="1" applyBorder="1" applyAlignment="1" applyProtection="1">
      <alignment horizontal="center"/>
    </xf>
    <xf numFmtId="0" fontId="25" fillId="24" borderId="19" xfId="38" applyFont="1" applyFill="1" applyBorder="1" applyAlignment="1" applyProtection="1">
      <alignment horizontal="center" vertical="center" shrinkToFit="1"/>
    </xf>
    <xf numFmtId="0" fontId="25" fillId="24" borderId="24" xfId="38" applyFont="1" applyFill="1" applyBorder="1" applyAlignment="1" applyProtection="1">
      <alignment horizontal="center"/>
    </xf>
    <xf numFmtId="1" fontId="25" fillId="0" borderId="23" xfId="38" applyNumberFormat="1" applyFont="1" applyFill="1" applyBorder="1" applyAlignment="1" applyProtection="1">
      <alignment horizontal="center"/>
      <protection locked="0"/>
    </xf>
    <xf numFmtId="1" fontId="25" fillId="0" borderId="24" xfId="38" applyNumberFormat="1" applyFont="1" applyFill="1" applyBorder="1" applyAlignment="1" applyProtection="1">
      <alignment horizontal="center"/>
      <protection locked="0"/>
    </xf>
    <xf numFmtId="0" fontId="25" fillId="0" borderId="24" xfId="38" applyFont="1" applyFill="1" applyBorder="1" applyAlignment="1" applyProtection="1">
      <alignment horizontal="center"/>
      <protection locked="0"/>
    </xf>
    <xf numFmtId="0" fontId="32" fillId="0" borderId="36" xfId="38" applyFont="1" applyFill="1" applyBorder="1" applyAlignment="1" applyProtection="1">
      <alignment horizontal="center"/>
      <protection locked="0"/>
    </xf>
    <xf numFmtId="0" fontId="27" fillId="24" borderId="11" xfId="38" applyFont="1" applyFill="1" applyBorder="1" applyAlignment="1" applyProtection="1">
      <alignment horizontal="center"/>
    </xf>
    <xf numFmtId="1" fontId="23" fillId="24" borderId="12" xfId="38" applyNumberFormat="1" applyFont="1" applyFill="1" applyBorder="1" applyAlignment="1" applyProtection="1">
      <alignment horizontal="center"/>
    </xf>
    <xf numFmtId="0" fontId="28" fillId="24" borderId="28" xfId="38" applyFont="1" applyFill="1" applyBorder="1" applyAlignment="1" applyProtection="1">
      <alignment horizontal="center"/>
    </xf>
    <xf numFmtId="0" fontId="27" fillId="25" borderId="34" xfId="38" applyFont="1" applyFill="1" applyBorder="1" applyAlignment="1" applyProtection="1">
      <alignment horizontal="center"/>
    </xf>
    <xf numFmtId="1" fontId="25" fillId="25" borderId="39" xfId="38" applyNumberFormat="1" applyFont="1" applyFill="1" applyBorder="1" applyAlignment="1" applyProtection="1">
      <alignment horizontal="center"/>
    </xf>
    <xf numFmtId="1" fontId="25" fillId="25" borderId="40" xfId="38" applyNumberFormat="1" applyFont="1" applyFill="1" applyBorder="1" applyAlignment="1" applyProtection="1">
      <alignment horizontal="center"/>
    </xf>
    <xf numFmtId="1" fontId="25" fillId="25" borderId="41" xfId="38" applyNumberFormat="1" applyFont="1" applyFill="1" applyBorder="1" applyAlignment="1" applyProtection="1">
      <alignment horizontal="center"/>
    </xf>
    <xf numFmtId="0" fontId="28" fillId="24" borderId="42" xfId="38" applyFont="1" applyFill="1" applyBorder="1" applyAlignment="1" applyProtection="1">
      <alignment horizontal="center"/>
    </xf>
    <xf numFmtId="0" fontId="22" fillId="24" borderId="31" xfId="38" applyFont="1" applyFill="1" applyBorder="1" applyAlignment="1" applyProtection="1">
      <alignment horizontal="center"/>
    </xf>
    <xf numFmtId="0" fontId="32" fillId="24" borderId="32" xfId="38" applyFont="1" applyFill="1" applyBorder="1" applyProtection="1"/>
    <xf numFmtId="0" fontId="22" fillId="24" borderId="0" xfId="38" applyFont="1" applyFill="1" applyBorder="1" applyAlignment="1" applyProtection="1">
      <alignment horizontal="center"/>
    </xf>
    <xf numFmtId="0" fontId="0" fillId="24" borderId="43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4" borderId="44" xfId="0" applyFill="1" applyBorder="1" applyAlignment="1">
      <alignment horizontal="center" vertical="center" wrapText="1"/>
    </xf>
    <xf numFmtId="0" fontId="32" fillId="0" borderId="22" xfId="38" applyFont="1" applyFill="1" applyBorder="1" applyAlignment="1" applyProtection="1">
      <alignment horizontal="left"/>
      <protection locked="0"/>
    </xf>
    <xf numFmtId="0" fontId="32" fillId="24" borderId="24" xfId="38" applyFont="1" applyFill="1" applyBorder="1" applyAlignment="1" applyProtection="1">
      <alignment horizontal="center"/>
    </xf>
    <xf numFmtId="0" fontId="25" fillId="24" borderId="39" xfId="38" applyFont="1" applyFill="1" applyBorder="1" applyAlignment="1" applyProtection="1">
      <alignment horizontal="left" vertical="center" wrapText="1"/>
    </xf>
    <xf numFmtId="0" fontId="25" fillId="24" borderId="40" xfId="38" applyFont="1" applyFill="1" applyBorder="1" applyAlignment="1" applyProtection="1">
      <alignment horizontal="center"/>
    </xf>
    <xf numFmtId="1" fontId="23" fillId="24" borderId="45" xfId="38" applyNumberFormat="1" applyFont="1" applyFill="1" applyBorder="1" applyAlignment="1" applyProtection="1">
      <alignment horizontal="center"/>
    </xf>
    <xf numFmtId="1" fontId="23" fillId="24" borderId="40" xfId="38" applyNumberFormat="1" applyFont="1" applyFill="1" applyBorder="1" applyAlignment="1" applyProtection="1">
      <alignment horizontal="center"/>
    </xf>
    <xf numFmtId="1" fontId="32" fillId="24" borderId="40" xfId="38" applyNumberFormat="1" applyFont="1" applyFill="1" applyBorder="1" applyAlignment="1" applyProtection="1">
      <alignment horizontal="center"/>
    </xf>
    <xf numFmtId="0" fontId="32" fillId="24" borderId="46" xfId="38" applyFont="1" applyFill="1" applyBorder="1" applyAlignment="1" applyProtection="1">
      <alignment horizontal="center"/>
    </xf>
    <xf numFmtId="1" fontId="23" fillId="24" borderId="41" xfId="38" applyNumberFormat="1" applyFont="1" applyFill="1" applyBorder="1" applyAlignment="1" applyProtection="1">
      <alignment horizontal="center"/>
    </xf>
    <xf numFmtId="1" fontId="25" fillId="24" borderId="39" xfId="38" applyNumberFormat="1" applyFont="1" applyFill="1" applyBorder="1" applyAlignment="1" applyProtection="1">
      <alignment horizontal="center"/>
    </xf>
    <xf numFmtId="1" fontId="25" fillId="24" borderId="40" xfId="38" applyNumberFormat="1" applyFont="1" applyFill="1" applyBorder="1" applyAlignment="1" applyProtection="1">
      <alignment horizontal="center"/>
    </xf>
    <xf numFmtId="1" fontId="25" fillId="24" borderId="41" xfId="38" applyNumberFormat="1" applyFont="1" applyFill="1" applyBorder="1" applyAlignment="1" applyProtection="1">
      <alignment horizontal="center"/>
    </xf>
    <xf numFmtId="0" fontId="25" fillId="24" borderId="47" xfId="38" applyFont="1" applyFill="1" applyBorder="1" applyAlignment="1" applyProtection="1">
      <alignment horizontal="center" vertical="center" shrinkToFit="1"/>
    </xf>
    <xf numFmtId="0" fontId="25" fillId="24" borderId="31" xfId="38" applyFont="1" applyFill="1" applyBorder="1" applyAlignment="1" applyProtection="1">
      <alignment horizontal="left" vertical="center" wrapText="1"/>
    </xf>
    <xf numFmtId="0" fontId="25" fillId="24" borderId="32" xfId="38" applyFont="1" applyFill="1" applyBorder="1" applyAlignment="1" applyProtection="1">
      <alignment horizontal="center"/>
    </xf>
    <xf numFmtId="0" fontId="23" fillId="24" borderId="48" xfId="38" applyFont="1" applyFill="1" applyBorder="1" applyAlignment="1" applyProtection="1">
      <alignment horizontal="center"/>
    </xf>
    <xf numFmtId="1" fontId="23" fillId="24" borderId="49" xfId="38" applyNumberFormat="1" applyFont="1" applyFill="1" applyBorder="1" applyAlignment="1" applyProtection="1">
      <alignment horizontal="center"/>
    </xf>
    <xf numFmtId="1" fontId="23" fillId="24" borderId="50" xfId="38" applyNumberFormat="1" applyFont="1" applyFill="1" applyBorder="1" applyAlignment="1" applyProtection="1">
      <alignment horizontal="center"/>
    </xf>
    <xf numFmtId="1" fontId="32" fillId="24" borderId="50" xfId="38" applyNumberFormat="1" applyFont="1" applyFill="1" applyBorder="1" applyAlignment="1" applyProtection="1">
      <alignment horizontal="center"/>
    </xf>
    <xf numFmtId="0" fontId="32" fillId="24" borderId="51" xfId="38" applyFont="1" applyFill="1" applyBorder="1" applyAlignment="1" applyProtection="1">
      <alignment horizontal="center"/>
    </xf>
    <xf numFmtId="0" fontId="22" fillId="24" borderId="52" xfId="38" applyFont="1" applyFill="1" applyBorder="1" applyAlignment="1" applyProtection="1">
      <alignment horizontal="center"/>
    </xf>
    <xf numFmtId="0" fontId="32" fillId="24" borderId="53" xfId="38" applyFont="1" applyFill="1" applyBorder="1" applyProtection="1"/>
    <xf numFmtId="0" fontId="23" fillId="24" borderId="54" xfId="38" applyFont="1" applyFill="1" applyBorder="1" applyAlignment="1" applyProtection="1">
      <alignment horizontal="center"/>
    </xf>
    <xf numFmtId="0" fontId="0" fillId="24" borderId="55" xfId="0" applyFill="1" applyBorder="1" applyAlignment="1">
      <alignment horizontal="center" vertical="center" wrapText="1"/>
    </xf>
    <xf numFmtId="0" fontId="0" fillId="24" borderId="56" xfId="0" applyFill="1" applyBorder="1" applyAlignment="1">
      <alignment horizontal="center" vertical="center" wrapText="1"/>
    </xf>
    <xf numFmtId="0" fontId="0" fillId="24" borderId="57" xfId="0" applyFill="1" applyBorder="1" applyAlignment="1">
      <alignment horizontal="center" vertical="center" wrapText="1"/>
    </xf>
    <xf numFmtId="0" fontId="32" fillId="24" borderId="16" xfId="38" applyFont="1" applyFill="1" applyBorder="1" applyAlignment="1" applyProtection="1">
      <alignment horizontal="center"/>
    </xf>
    <xf numFmtId="1" fontId="25" fillId="0" borderId="16" xfId="38" applyNumberFormat="1" applyFont="1" applyFill="1" applyBorder="1" applyAlignment="1" applyProtection="1">
      <alignment horizontal="center"/>
      <protection locked="0"/>
    </xf>
    <xf numFmtId="1" fontId="25" fillId="24" borderId="16" xfId="38" applyNumberFormat="1" applyFont="1" applyFill="1" applyBorder="1" applyAlignment="1" applyProtection="1">
      <alignment horizontal="center"/>
    </xf>
    <xf numFmtId="1" fontId="25" fillId="0" borderId="59" xfId="38" applyNumberFormat="1" applyFont="1" applyFill="1" applyBorder="1" applyAlignment="1" applyProtection="1">
      <alignment horizontal="center"/>
      <protection locked="0"/>
    </xf>
    <xf numFmtId="1" fontId="25" fillId="0" borderId="60" xfId="38" applyNumberFormat="1" applyFont="1" applyFill="1" applyBorder="1" applyAlignment="1" applyProtection="1">
      <alignment horizontal="center"/>
      <protection locked="0"/>
    </xf>
    <xf numFmtId="1" fontId="25" fillId="0" borderId="61" xfId="38" applyNumberFormat="1" applyFont="1" applyFill="1" applyBorder="1" applyAlignment="1" applyProtection="1">
      <alignment horizontal="center"/>
      <protection locked="0"/>
    </xf>
    <xf numFmtId="1" fontId="25" fillId="0" borderId="62" xfId="38" applyNumberFormat="1" applyFont="1" applyFill="1" applyBorder="1" applyAlignment="1" applyProtection="1">
      <alignment horizontal="center"/>
      <protection locked="0"/>
    </xf>
    <xf numFmtId="1" fontId="25" fillId="24" borderId="15" xfId="38" applyNumberFormat="1" applyFont="1" applyFill="1" applyBorder="1" applyAlignment="1" applyProtection="1">
      <alignment horizontal="center"/>
    </xf>
    <xf numFmtId="1" fontId="25" fillId="24" borderId="62" xfId="38" applyNumberFormat="1" applyFont="1" applyFill="1" applyBorder="1" applyAlignment="1" applyProtection="1">
      <alignment horizontal="center"/>
    </xf>
    <xf numFmtId="0" fontId="25" fillId="24" borderId="63" xfId="38" applyFont="1" applyFill="1" applyBorder="1" applyAlignment="1" applyProtection="1">
      <alignment horizontal="center" vertical="center" shrinkToFit="1"/>
    </xf>
    <xf numFmtId="0" fontId="15" fillId="0" borderId="0" xfId="38" applyBorder="1"/>
    <xf numFmtId="1" fontId="25" fillId="0" borderId="36" xfId="38" applyNumberFormat="1" applyFont="1" applyFill="1" applyBorder="1" applyAlignment="1" applyProtection="1">
      <alignment horizontal="center"/>
      <protection locked="0"/>
    </xf>
    <xf numFmtId="1" fontId="25" fillId="0" borderId="26" xfId="38" applyNumberFormat="1" applyFont="1" applyFill="1" applyBorder="1" applyAlignment="1" applyProtection="1">
      <alignment horizontal="center"/>
      <protection locked="0"/>
    </xf>
    <xf numFmtId="1" fontId="25" fillId="0" borderId="21" xfId="38" applyNumberFormat="1" applyFont="1" applyFill="1" applyBorder="1" applyAlignment="1" applyProtection="1">
      <alignment horizontal="center"/>
      <protection locked="0"/>
    </xf>
    <xf numFmtId="0" fontId="15" fillId="24" borderId="68" xfId="38" applyFill="1" applyBorder="1" applyProtection="1"/>
    <xf numFmtId="0" fontId="15" fillId="24" borderId="69" xfId="38" applyFill="1" applyBorder="1" applyProtection="1"/>
    <xf numFmtId="0" fontId="15" fillId="24" borderId="70" xfId="38" applyFill="1" applyBorder="1" applyProtection="1"/>
    <xf numFmtId="0" fontId="25" fillId="0" borderId="71" xfId="38" applyFont="1" applyFill="1" applyBorder="1" applyAlignment="1" applyProtection="1">
      <alignment horizontal="left"/>
      <protection locked="0"/>
    </xf>
    <xf numFmtId="0" fontId="32" fillId="24" borderId="72" xfId="38" applyFont="1" applyFill="1" applyBorder="1" applyAlignment="1" applyProtection="1">
      <alignment horizontal="center"/>
    </xf>
    <xf numFmtId="0" fontId="25" fillId="24" borderId="72" xfId="38" applyFont="1" applyFill="1" applyBorder="1" applyProtection="1"/>
    <xf numFmtId="1" fontId="25" fillId="0" borderId="72" xfId="38" applyNumberFormat="1" applyFont="1" applyFill="1" applyBorder="1" applyAlignment="1" applyProtection="1">
      <alignment horizontal="center"/>
      <protection locked="0"/>
    </xf>
    <xf numFmtId="0" fontId="32" fillId="0" borderId="72" xfId="38" applyFont="1" applyFill="1" applyBorder="1" applyAlignment="1" applyProtection="1">
      <alignment horizontal="center"/>
      <protection locked="0"/>
    </xf>
    <xf numFmtId="0" fontId="32" fillId="0" borderId="73" xfId="38" applyFont="1" applyFill="1" applyBorder="1" applyAlignment="1" applyProtection="1">
      <alignment horizontal="center"/>
      <protection locked="0"/>
    </xf>
    <xf numFmtId="0" fontId="15" fillId="24" borderId="74" xfId="38" applyFill="1" applyBorder="1" applyProtection="1"/>
    <xf numFmtId="0" fontId="15" fillId="24" borderId="18" xfId="38" applyFill="1" applyBorder="1" applyProtection="1"/>
    <xf numFmtId="0" fontId="15" fillId="24" borderId="19" xfId="38" applyFill="1" applyBorder="1" applyProtection="1"/>
    <xf numFmtId="0" fontId="15" fillId="24" borderId="20" xfId="38" applyFill="1" applyBorder="1" applyProtection="1"/>
    <xf numFmtId="0" fontId="15" fillId="24" borderId="24" xfId="38" applyFill="1" applyBorder="1" applyProtection="1"/>
    <xf numFmtId="0" fontId="15" fillId="24" borderId="25" xfId="38" applyFill="1" applyBorder="1" applyProtection="1"/>
    <xf numFmtId="0" fontId="25" fillId="24" borderId="20" xfId="38" applyFont="1" applyFill="1" applyBorder="1" applyAlignment="1" applyProtection="1">
      <alignment horizontal="center"/>
    </xf>
    <xf numFmtId="0" fontId="25" fillId="24" borderId="24" xfId="38" applyFont="1" applyFill="1" applyBorder="1" applyProtection="1"/>
    <xf numFmtId="1" fontId="25" fillId="24" borderId="36" xfId="38" applyNumberFormat="1" applyFont="1" applyFill="1" applyBorder="1" applyAlignment="1" applyProtection="1">
      <alignment horizontal="center"/>
    </xf>
    <xf numFmtId="1" fontId="25" fillId="24" borderId="22" xfId="38" applyNumberFormat="1" applyFont="1" applyFill="1" applyBorder="1" applyAlignment="1" applyProtection="1">
      <alignment horizontal="center"/>
    </xf>
    <xf numFmtId="1" fontId="25" fillId="24" borderId="26" xfId="38" applyNumberFormat="1" applyFont="1" applyFill="1" applyBorder="1" applyAlignment="1" applyProtection="1">
      <alignment horizontal="center"/>
    </xf>
    <xf numFmtId="1" fontId="15" fillId="24" borderId="25" xfId="38" applyNumberFormat="1" applyFill="1" applyBorder="1" applyProtection="1"/>
    <xf numFmtId="0" fontId="25" fillId="24" borderId="20" xfId="38" applyFont="1" applyFill="1" applyBorder="1" applyAlignment="1" applyProtection="1">
      <alignment horizontal="left"/>
    </xf>
    <xf numFmtId="0" fontId="34" fillId="24" borderId="24" xfId="38" applyFont="1" applyFill="1" applyBorder="1" applyProtection="1"/>
    <xf numFmtId="0" fontId="15" fillId="24" borderId="36" xfId="38" applyFill="1" applyBorder="1" applyProtection="1"/>
    <xf numFmtId="0" fontId="15" fillId="24" borderId="22" xfId="38" applyFill="1" applyBorder="1" applyProtection="1"/>
    <xf numFmtId="0" fontId="15" fillId="24" borderId="21" xfId="38" applyFill="1" applyBorder="1" applyProtection="1"/>
    <xf numFmtId="1" fontId="37" fillId="24" borderId="25" xfId="38" applyNumberFormat="1" applyFont="1" applyFill="1" applyBorder="1" applyProtection="1"/>
    <xf numFmtId="0" fontId="15" fillId="24" borderId="35" xfId="38" applyFill="1" applyBorder="1" applyProtection="1"/>
    <xf numFmtId="0" fontId="15" fillId="24" borderId="75" xfId="38" applyFill="1" applyBorder="1" applyProtection="1"/>
    <xf numFmtId="0" fontId="15" fillId="24" borderId="42" xfId="38" applyFill="1" applyBorder="1" applyProtection="1"/>
    <xf numFmtId="0" fontId="15" fillId="24" borderId="76" xfId="38" applyFill="1" applyBorder="1" applyProtection="1"/>
    <xf numFmtId="0" fontId="15" fillId="24" borderId="77" xfId="38" applyFill="1" applyBorder="1" applyProtection="1"/>
    <xf numFmtId="0" fontId="25" fillId="0" borderId="0" xfId="38" applyFont="1" applyFill="1" applyBorder="1" applyAlignment="1">
      <alignment horizontal="left"/>
    </xf>
    <xf numFmtId="0" fontId="34" fillId="0" borderId="0" xfId="38" applyFont="1" applyFill="1" applyBorder="1"/>
    <xf numFmtId="0" fontId="15" fillId="0" borderId="0" xfId="38" applyFill="1" applyBorder="1"/>
    <xf numFmtId="0" fontId="25" fillId="0" borderId="0" xfId="38" applyFont="1" applyFill="1" applyAlignment="1">
      <alignment horizontal="left"/>
    </xf>
    <xf numFmtId="0" fontId="15" fillId="0" borderId="0" xfId="38" applyFill="1"/>
    <xf numFmtId="0" fontId="25" fillId="0" borderId="0" xfId="38" applyFont="1" applyAlignment="1">
      <alignment horizontal="left"/>
    </xf>
    <xf numFmtId="1" fontId="27" fillId="25" borderId="45" xfId="38" applyNumberFormat="1" applyFont="1" applyFill="1" applyBorder="1" applyAlignment="1" applyProtection="1">
      <alignment horizontal="center"/>
    </xf>
    <xf numFmtId="0" fontId="27" fillId="24" borderId="74" xfId="38" applyFont="1" applyFill="1" applyBorder="1" applyAlignment="1" applyProtection="1">
      <alignment horizontal="center"/>
    </xf>
    <xf numFmtId="0" fontId="27" fillId="24" borderId="78" xfId="38" applyFont="1" applyFill="1" applyBorder="1" applyProtection="1"/>
    <xf numFmtId="0" fontId="25" fillId="0" borderId="43" xfId="38" applyFont="1" applyFill="1" applyBorder="1" applyAlignment="1" applyProtection="1">
      <alignment horizontal="left"/>
      <protection locked="0"/>
    </xf>
    <xf numFmtId="0" fontId="32" fillId="0" borderId="24" xfId="38" applyFont="1" applyFill="1" applyBorder="1" applyAlignment="1" applyProtection="1">
      <alignment horizontal="center"/>
      <protection locked="0"/>
    </xf>
    <xf numFmtId="0" fontId="25" fillId="24" borderId="25" xfId="38" applyFont="1" applyFill="1" applyBorder="1" applyAlignment="1" applyProtection="1">
      <alignment horizontal="center"/>
    </xf>
    <xf numFmtId="0" fontId="27" fillId="24" borderId="79" xfId="38" applyFont="1" applyFill="1" applyBorder="1" applyAlignment="1" applyProtection="1">
      <alignment horizontal="center"/>
    </xf>
    <xf numFmtId="0" fontId="28" fillId="24" borderId="80" xfId="38" applyFont="1" applyFill="1" applyBorder="1" applyAlignment="1" applyProtection="1">
      <alignment horizontal="left"/>
    </xf>
    <xf numFmtId="0" fontId="28" fillId="24" borderId="81" xfId="38" applyFont="1" applyFill="1" applyBorder="1" applyProtection="1"/>
    <xf numFmtId="0" fontId="28" fillId="25" borderId="46" xfId="38" applyFont="1" applyFill="1" applyBorder="1" applyAlignment="1" applyProtection="1">
      <alignment horizontal="center"/>
    </xf>
    <xf numFmtId="1" fontId="33" fillId="24" borderId="40" xfId="38" applyNumberFormat="1" applyFont="1" applyFill="1" applyBorder="1" applyAlignment="1" applyProtection="1">
      <alignment horizontal="center"/>
    </xf>
    <xf numFmtId="1" fontId="25" fillId="24" borderId="82" xfId="38" applyNumberFormat="1" applyFont="1" applyFill="1" applyBorder="1" applyAlignment="1" applyProtection="1">
      <alignment horizontal="center"/>
    </xf>
    <xf numFmtId="0" fontId="15" fillId="0" borderId="0" xfId="39"/>
    <xf numFmtId="0" fontId="39" fillId="0" borderId="83" xfId="39" applyFont="1" applyFill="1" applyBorder="1" applyAlignment="1">
      <alignment horizontal="center"/>
    </xf>
    <xf numFmtId="0" fontId="39" fillId="0" borderId="84" xfId="39" applyFont="1" applyFill="1" applyBorder="1" applyAlignment="1">
      <alignment horizontal="center"/>
    </xf>
    <xf numFmtId="0" fontId="29" fillId="0" borderId="0" xfId="39" applyFont="1"/>
    <xf numFmtId="0" fontId="29" fillId="0" borderId="20" xfId="39" applyFont="1" applyFill="1" applyBorder="1" applyAlignment="1" applyProtection="1">
      <alignment wrapText="1"/>
      <protection locked="0"/>
    </xf>
    <xf numFmtId="0" fontId="29" fillId="0" borderId="20" xfId="39" applyFont="1" applyBorder="1" applyAlignment="1" applyProtection="1">
      <alignment wrapText="1"/>
      <protection locked="0"/>
    </xf>
    <xf numFmtId="0" fontId="29" fillId="0" borderId="24" xfId="39" applyFont="1" applyBorder="1" applyAlignment="1" applyProtection="1">
      <alignment horizontal="left" wrapText="1"/>
      <protection locked="0"/>
    </xf>
    <xf numFmtId="0" fontId="29" fillId="0" borderId="25" xfId="39" applyFont="1" applyBorder="1" applyAlignment="1" applyProtection="1">
      <alignment horizontal="left" wrapText="1"/>
      <protection locked="0"/>
    </xf>
    <xf numFmtId="0" fontId="29" fillId="0" borderId="64" xfId="39" applyFont="1" applyBorder="1" applyAlignment="1" applyProtection="1">
      <alignment wrapText="1"/>
      <protection locked="0"/>
    </xf>
    <xf numFmtId="0" fontId="29" fillId="0" borderId="65" xfId="39" applyFont="1" applyBorder="1" applyAlignment="1" applyProtection="1">
      <alignment horizontal="left" wrapText="1"/>
      <protection locked="0"/>
    </xf>
    <xf numFmtId="0" fontId="29" fillId="0" borderId="67" xfId="39" applyFont="1" applyBorder="1" applyAlignment="1" applyProtection="1">
      <alignment horizontal="left" wrapText="1"/>
      <protection locked="0"/>
    </xf>
    <xf numFmtId="1" fontId="27" fillId="24" borderId="85" xfId="38" applyNumberFormat="1" applyFont="1" applyFill="1" applyBorder="1" applyAlignment="1" applyProtection="1">
      <alignment horizontal="center"/>
    </xf>
    <xf numFmtId="1" fontId="27" fillId="24" borderId="17" xfId="38" applyNumberFormat="1" applyFont="1" applyFill="1" applyBorder="1" applyAlignment="1" applyProtection="1">
      <alignment horizontal="center"/>
    </xf>
    <xf numFmtId="0" fontId="27" fillId="24" borderId="86" xfId="38" applyFont="1" applyFill="1" applyBorder="1" applyProtection="1"/>
    <xf numFmtId="0" fontId="26" fillId="24" borderId="21" xfId="38" applyFont="1" applyFill="1" applyBorder="1" applyAlignment="1" applyProtection="1">
      <alignment horizontal="center" vertical="center"/>
    </xf>
    <xf numFmtId="0" fontId="26" fillId="24" borderId="24" xfId="38" applyFont="1" applyFill="1" applyBorder="1" applyAlignment="1" applyProtection="1">
      <alignment horizontal="center" vertical="center"/>
    </xf>
    <xf numFmtId="0" fontId="26" fillId="24" borderId="23" xfId="38" applyFont="1" applyFill="1" applyBorder="1" applyAlignment="1" applyProtection="1">
      <alignment horizontal="center" vertical="center"/>
    </xf>
    <xf numFmtId="0" fontId="26" fillId="24" borderId="20" xfId="38" applyFont="1" applyFill="1" applyBorder="1" applyAlignment="1" applyProtection="1">
      <alignment horizontal="center" vertical="center"/>
    </xf>
    <xf numFmtId="0" fontId="31" fillId="0" borderId="26" xfId="38" applyFont="1" applyBorder="1" applyAlignment="1" applyProtection="1">
      <alignment horizontal="center"/>
      <protection locked="0"/>
    </xf>
    <xf numFmtId="0" fontId="31" fillId="0" borderId="25" xfId="38" applyFont="1" applyBorder="1" applyAlignment="1" applyProtection="1">
      <alignment horizontal="center"/>
      <protection locked="0"/>
    </xf>
    <xf numFmtId="0" fontId="32" fillId="0" borderId="25" xfId="38" applyFont="1" applyFill="1" applyBorder="1" applyAlignment="1" applyProtection="1">
      <alignment horizontal="center"/>
      <protection locked="0"/>
    </xf>
    <xf numFmtId="0" fontId="27" fillId="24" borderId="30" xfId="38" applyFont="1" applyFill="1" applyBorder="1" applyAlignment="1" applyProtection="1">
      <alignment horizontal="center"/>
    </xf>
    <xf numFmtId="0" fontId="28" fillId="24" borderId="46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left"/>
    </xf>
    <xf numFmtId="0" fontId="32" fillId="24" borderId="32" xfId="38" applyFont="1" applyFill="1" applyBorder="1" applyAlignment="1" applyProtection="1">
      <alignment horizontal="center"/>
    </xf>
    <xf numFmtId="0" fontId="25" fillId="24" borderId="32" xfId="38" applyFont="1" applyFill="1" applyBorder="1" applyProtection="1"/>
    <xf numFmtId="1" fontId="25" fillId="24" borderId="54" xfId="38" applyNumberFormat="1" applyFont="1" applyFill="1" applyBorder="1" applyAlignment="1" applyProtection="1">
      <alignment horizontal="center"/>
    </xf>
    <xf numFmtId="1" fontId="25" fillId="24" borderId="0" xfId="38" applyNumberFormat="1" applyFont="1" applyFill="1" applyBorder="1" applyAlignment="1" applyProtection="1">
      <alignment horizontal="center"/>
    </xf>
    <xf numFmtId="1" fontId="25" fillId="24" borderId="88" xfId="38" applyNumberFormat="1" applyFont="1" applyFill="1" applyBorder="1" applyAlignment="1" applyProtection="1">
      <alignment horizontal="center"/>
    </xf>
    <xf numFmtId="1" fontId="25" fillId="24" borderId="17" xfId="38" applyNumberFormat="1" applyFont="1" applyFill="1" applyBorder="1" applyAlignment="1" applyProtection="1">
      <alignment horizontal="center"/>
    </xf>
    <xf numFmtId="1" fontId="15" fillId="24" borderId="19" xfId="38" applyNumberFormat="1" applyFill="1" applyBorder="1" applyProtection="1"/>
    <xf numFmtId="1" fontId="25" fillId="24" borderId="28" xfId="38" applyNumberFormat="1" applyFont="1" applyFill="1" applyBorder="1" applyAlignment="1" applyProtection="1">
      <alignment horizontal="center"/>
    </xf>
    <xf numFmtId="1" fontId="33" fillId="25" borderId="40" xfId="38" applyNumberFormat="1" applyFont="1" applyFill="1" applyBorder="1" applyAlignment="1" applyProtection="1">
      <alignment horizontal="center"/>
    </xf>
    <xf numFmtId="0" fontId="26" fillId="24" borderId="89" xfId="38" applyFont="1" applyFill="1" applyBorder="1" applyAlignment="1" applyProtection="1">
      <alignment horizontal="center" vertical="center"/>
    </xf>
    <xf numFmtId="0" fontId="0" fillId="24" borderId="90" xfId="0" applyFill="1" applyBorder="1" applyAlignment="1">
      <alignment horizontal="center" vertical="center" wrapText="1"/>
    </xf>
    <xf numFmtId="0" fontId="41" fillId="0" borderId="36" xfId="44" applyFont="1" applyFill="1" applyBorder="1" applyAlignment="1" applyProtection="1">
      <alignment horizontal="left"/>
      <protection locked="0"/>
    </xf>
    <xf numFmtId="0" fontId="41" fillId="0" borderId="36" xfId="44" applyFont="1" applyBorder="1" applyAlignment="1" applyProtection="1">
      <alignment horizontal="left"/>
      <protection locked="0"/>
    </xf>
    <xf numFmtId="0" fontId="40" fillId="0" borderId="36" xfId="44" applyFont="1" applyFill="1" applyBorder="1" applyAlignment="1" applyProtection="1">
      <alignment vertical="center" wrapText="1"/>
      <protection locked="0"/>
    </xf>
    <xf numFmtId="0" fontId="42" fillId="0" borderId="21" xfId="45" applyFont="1" applyBorder="1" applyProtection="1">
      <protection locked="0"/>
    </xf>
    <xf numFmtId="0" fontId="42" fillId="0" borderId="62" xfId="45" applyFont="1" applyFill="1" applyBorder="1" applyProtection="1">
      <protection locked="0"/>
    </xf>
    <xf numFmtId="0" fontId="42" fillId="0" borderId="21" xfId="45" applyFont="1" applyFill="1" applyBorder="1" applyProtection="1">
      <protection locked="0"/>
    </xf>
    <xf numFmtId="0" fontId="25" fillId="0" borderId="110" xfId="38" applyFont="1" applyFill="1" applyBorder="1" applyAlignment="1" applyProtection="1">
      <alignment horizontal="center"/>
      <protection locked="0"/>
    </xf>
    <xf numFmtId="0" fontId="25" fillId="0" borderId="111" xfId="38" applyFont="1" applyFill="1" applyBorder="1" applyAlignment="1" applyProtection="1">
      <protection locked="0"/>
    </xf>
    <xf numFmtId="0" fontId="25" fillId="0" borderId="22" xfId="38" applyFont="1" applyFill="1" applyBorder="1" applyAlignment="1" applyProtection="1">
      <alignment horizontal="left"/>
      <protection locked="0"/>
    </xf>
    <xf numFmtId="0" fontId="25" fillId="0" borderId="28" xfId="38" applyFont="1" applyFill="1" applyBorder="1" applyAlignment="1" applyProtection="1">
      <alignment horizontal="left"/>
      <protection locked="0"/>
    </xf>
    <xf numFmtId="0" fontId="15" fillId="0" borderId="0" xfId="38" applyBorder="1" applyProtection="1">
      <protection locked="0"/>
    </xf>
    <xf numFmtId="0" fontId="29" fillId="0" borderId="37" xfId="39" applyFont="1" applyFill="1" applyBorder="1" applyAlignment="1" applyProtection="1">
      <alignment horizontal="center" wrapText="1"/>
      <protection locked="0"/>
    </xf>
    <xf numFmtId="0" fontId="29" fillId="0" borderId="38" xfId="39" applyFont="1" applyFill="1" applyBorder="1" applyAlignment="1" applyProtection="1">
      <alignment horizontal="center" wrapText="1"/>
      <protection locked="0"/>
    </xf>
    <xf numFmtId="0" fontId="41" fillId="0" borderId="24" xfId="44" applyFont="1" applyFill="1" applyBorder="1" applyAlignment="1" applyProtection="1">
      <alignment horizontal="left"/>
      <protection locked="0"/>
    </xf>
    <xf numFmtId="0" fontId="40" fillId="0" borderId="24" xfId="44" applyFont="1" applyFill="1" applyBorder="1" applyAlignment="1" applyProtection="1">
      <alignment vertical="center" wrapText="1"/>
      <protection locked="0"/>
    </xf>
    <xf numFmtId="0" fontId="42" fillId="0" borderId="24" xfId="45" applyFont="1" applyBorder="1" applyProtection="1">
      <protection locked="0"/>
    </xf>
    <xf numFmtId="0" fontId="41" fillId="0" borderId="24" xfId="44" applyFont="1" applyBorder="1" applyAlignment="1" applyProtection="1">
      <alignment horizontal="left"/>
      <protection locked="0"/>
    </xf>
    <xf numFmtId="0" fontId="43" fillId="0" borderId="24" xfId="0" applyFont="1" applyBorder="1" applyProtection="1">
      <protection locked="0"/>
    </xf>
    <xf numFmtId="0" fontId="43" fillId="0" borderId="23" xfId="0" applyFont="1" applyBorder="1" applyProtection="1">
      <protection locked="0"/>
    </xf>
    <xf numFmtId="0" fontId="43" fillId="0" borderId="112" xfId="0" applyFont="1" applyBorder="1" applyProtection="1">
      <protection locked="0"/>
    </xf>
    <xf numFmtId="0" fontId="32" fillId="0" borderId="17" xfId="38" applyFont="1" applyFill="1" applyBorder="1" applyAlignment="1" applyProtection="1">
      <alignment horizontal="left"/>
      <protection locked="0"/>
    </xf>
    <xf numFmtId="0" fontId="25" fillId="0" borderId="26" xfId="38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horizontal="justify"/>
    </xf>
    <xf numFmtId="0" fontId="44" fillId="0" borderId="0" xfId="0" applyFont="1" applyAlignment="1">
      <alignment horizontal="justify"/>
    </xf>
    <xf numFmtId="0" fontId="43" fillId="0" borderId="82" xfId="0" applyFont="1" applyBorder="1" applyProtection="1">
      <protection locked="0"/>
    </xf>
    <xf numFmtId="0" fontId="42" fillId="0" borderId="82" xfId="45" applyFont="1" applyFill="1" applyBorder="1" applyProtection="1">
      <protection locked="0"/>
    </xf>
    <xf numFmtId="1" fontId="25" fillId="0" borderId="18" xfId="38" applyNumberFormat="1" applyFont="1" applyFill="1" applyBorder="1" applyAlignment="1" applyProtection="1">
      <alignment horizontal="center"/>
      <protection locked="0"/>
    </xf>
    <xf numFmtId="1" fontId="25" fillId="0" borderId="87" xfId="38" applyNumberFormat="1" applyFont="1" applyFill="1" applyBorder="1" applyAlignment="1" applyProtection="1">
      <alignment horizontal="center"/>
      <protection locked="0"/>
    </xf>
    <xf numFmtId="1" fontId="25" fillId="0" borderId="82" xfId="38" applyNumberFormat="1" applyFont="1" applyFill="1" applyBorder="1" applyAlignment="1" applyProtection="1">
      <alignment horizontal="center"/>
      <protection locked="0"/>
    </xf>
    <xf numFmtId="1" fontId="25" fillId="0" borderId="112" xfId="38" applyNumberFormat="1" applyFont="1" applyFill="1" applyBorder="1" applyAlignment="1" applyProtection="1">
      <alignment horizontal="center"/>
      <protection locked="0"/>
    </xf>
    <xf numFmtId="1" fontId="25" fillId="0" borderId="113" xfId="38" applyNumberFormat="1" applyFont="1" applyFill="1" applyBorder="1" applyAlignment="1" applyProtection="1">
      <alignment horizontal="center"/>
      <protection locked="0"/>
    </xf>
    <xf numFmtId="1" fontId="25" fillId="24" borderId="74" xfId="38" applyNumberFormat="1" applyFont="1" applyFill="1" applyBorder="1" applyAlignment="1" applyProtection="1">
      <alignment horizontal="center"/>
    </xf>
    <xf numFmtId="1" fontId="25" fillId="24" borderId="18" xfId="38" applyNumberFormat="1" applyFont="1" applyFill="1" applyBorder="1" applyAlignment="1" applyProtection="1">
      <alignment horizontal="center"/>
    </xf>
    <xf numFmtId="0" fontId="29" fillId="0" borderId="24" xfId="39" applyFont="1" applyFill="1" applyBorder="1" applyAlignment="1" applyProtection="1">
      <alignment horizontal="left" wrapText="1"/>
      <protection locked="0"/>
    </xf>
    <xf numFmtId="0" fontId="35" fillId="24" borderId="43" xfId="38" applyFont="1" applyFill="1" applyBorder="1" applyAlignment="1" applyProtection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28" fillId="24" borderId="91" xfId="38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 vertical="center"/>
    </xf>
    <xf numFmtId="0" fontId="29" fillId="24" borderId="93" xfId="38" applyFont="1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22" fillId="24" borderId="15" xfId="38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63" xfId="0" applyFont="1" applyFill="1" applyBorder="1" applyAlignment="1" applyProtection="1">
      <alignment horizontal="center" vertical="center" wrapText="1"/>
    </xf>
    <xf numFmtId="0" fontId="29" fillId="24" borderId="0" xfId="38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29" fillId="24" borderId="17" xfId="38" applyFont="1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1" fontId="22" fillId="24" borderId="43" xfId="38" applyNumberFormat="1" applyFont="1" applyFill="1" applyBorder="1" applyAlignment="1" applyProtection="1">
      <alignment horizontal="center" vertical="center"/>
    </xf>
    <xf numFmtId="1" fontId="22" fillId="24" borderId="22" xfId="38" applyNumberFormat="1" applyFont="1" applyFill="1" applyBorder="1" applyAlignment="1" applyProtection="1">
      <alignment horizontal="center" vertical="center"/>
    </xf>
    <xf numFmtId="0" fontId="25" fillId="24" borderId="74" xfId="38" applyFont="1" applyFill="1" applyBorder="1" applyAlignment="1" applyProtection="1">
      <alignment horizontal="left" vertical="center" wrapText="1"/>
    </xf>
    <xf numFmtId="0" fontId="0" fillId="24" borderId="18" xfId="0" applyFill="1" applyBorder="1" applyAlignment="1" applyProtection="1">
      <alignment horizontal="left" vertical="center" wrapText="1"/>
    </xf>
    <xf numFmtId="0" fontId="0" fillId="24" borderId="87" xfId="0" applyFill="1" applyBorder="1" applyAlignment="1" applyProtection="1">
      <alignment horizontal="left" vertical="center" wrapText="1"/>
    </xf>
    <xf numFmtId="0" fontId="25" fillId="24" borderId="20" xfId="38" applyFont="1" applyFill="1" applyBorder="1" applyAlignment="1" applyProtection="1">
      <alignment horizontal="left" vertical="center" wrapText="1"/>
    </xf>
    <xf numFmtId="0" fontId="0" fillId="24" borderId="24" xfId="0" applyFill="1" applyBorder="1" applyAlignment="1" applyProtection="1">
      <alignment horizontal="left" vertical="center" wrapText="1"/>
    </xf>
    <xf numFmtId="0" fontId="0" fillId="24" borderId="36" xfId="0" applyFill="1" applyBorder="1" applyAlignment="1" applyProtection="1">
      <alignment horizontal="left" vertical="center" wrapText="1"/>
    </xf>
    <xf numFmtId="0" fontId="25" fillId="0" borderId="20" xfId="38" applyFont="1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36" xfId="0" applyFill="1" applyBorder="1" applyAlignment="1" applyProtection="1">
      <alignment horizontal="left" vertical="center" wrapText="1"/>
      <protection locked="0"/>
    </xf>
    <xf numFmtId="0" fontId="26" fillId="24" borderId="62" xfId="38" applyFont="1" applyFill="1" applyBorder="1" applyAlignment="1" applyProtection="1">
      <alignment horizontal="center"/>
    </xf>
    <xf numFmtId="0" fontId="26" fillId="24" borderId="16" xfId="38" applyFont="1" applyFill="1" applyBorder="1" applyAlignment="1" applyProtection="1">
      <alignment horizontal="center"/>
    </xf>
    <xf numFmtId="0" fontId="26" fillId="24" borderId="59" xfId="38" applyFont="1" applyFill="1" applyBorder="1" applyAlignment="1" applyProtection="1">
      <alignment horizontal="center"/>
    </xf>
    <xf numFmtId="0" fontId="26" fillId="24" borderId="24" xfId="38" applyFont="1" applyFill="1" applyBorder="1" applyAlignment="1" applyProtection="1">
      <alignment horizontal="center" vertical="center"/>
    </xf>
    <xf numFmtId="0" fontId="0" fillId="24" borderId="24" xfId="0" applyFill="1" applyBorder="1" applyAlignment="1" applyProtection="1">
      <alignment horizontal="center" vertical="center"/>
    </xf>
    <xf numFmtId="0" fontId="26" fillId="24" borderId="23" xfId="38" applyFont="1" applyFill="1" applyBorder="1" applyAlignment="1" applyProtection="1">
      <alignment horizontal="center" vertical="center"/>
    </xf>
    <xf numFmtId="0" fontId="26" fillId="24" borderId="24" xfId="38" applyFont="1" applyFill="1" applyBorder="1" applyAlignment="1" applyProtection="1">
      <alignment horizontal="center" textRotation="90"/>
    </xf>
    <xf numFmtId="0" fontId="0" fillId="24" borderId="12" xfId="0" applyFill="1" applyBorder="1" applyAlignment="1" applyProtection="1">
      <alignment horizontal="center"/>
    </xf>
    <xf numFmtId="0" fontId="22" fillId="24" borderId="94" xfId="38" applyFont="1" applyFill="1" applyBorder="1" applyAlignment="1" applyProtection="1">
      <alignment horizontal="center" vertical="center" textRotation="90"/>
    </xf>
    <xf numFmtId="0" fontId="22" fillId="24" borderId="95" xfId="38" applyFont="1" applyFill="1" applyBorder="1" applyAlignment="1" applyProtection="1">
      <alignment horizontal="center" vertical="center" textRotation="90"/>
    </xf>
    <xf numFmtId="0" fontId="22" fillId="24" borderId="96" xfId="38" applyFont="1" applyFill="1" applyBorder="1" applyAlignment="1" applyProtection="1">
      <alignment horizontal="center" vertical="center" textRotation="90"/>
    </xf>
    <xf numFmtId="0" fontId="23" fillId="24" borderId="97" xfId="38" applyFont="1" applyFill="1" applyBorder="1" applyAlignment="1" applyProtection="1">
      <alignment horizontal="center" vertical="center" textRotation="90"/>
    </xf>
    <xf numFmtId="0" fontId="23" fillId="24" borderId="98" xfId="38" applyFont="1" applyFill="1" applyBorder="1" applyAlignment="1" applyProtection="1">
      <alignment horizontal="center" vertical="center" textRotation="90"/>
    </xf>
    <xf numFmtId="0" fontId="23" fillId="24" borderId="99" xfId="38" applyFont="1" applyFill="1" applyBorder="1" applyAlignment="1" applyProtection="1">
      <alignment horizontal="center" vertical="center" textRotation="90"/>
    </xf>
    <xf numFmtId="0" fontId="26" fillId="24" borderId="21" xfId="38" applyFont="1" applyFill="1" applyBorder="1" applyAlignment="1" applyProtection="1">
      <alignment horizontal="center" vertical="center"/>
    </xf>
    <xf numFmtId="0" fontId="26" fillId="24" borderId="36" xfId="38" applyFont="1" applyFill="1" applyBorder="1" applyAlignment="1" applyProtection="1">
      <alignment horizontal="center" textRotation="90"/>
    </xf>
    <xf numFmtId="0" fontId="0" fillId="24" borderId="29" xfId="0" applyFill="1" applyBorder="1" applyAlignment="1" applyProtection="1">
      <alignment horizontal="center"/>
    </xf>
    <xf numFmtId="0" fontId="20" fillId="24" borderId="0" xfId="38" applyFont="1" applyFill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0" fontId="21" fillId="0" borderId="0" xfId="38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4" fillId="24" borderId="100" xfId="38" applyFont="1" applyFill="1" applyBorder="1" applyAlignment="1" applyProtection="1">
      <alignment horizontal="center" vertical="center"/>
    </xf>
    <xf numFmtId="0" fontId="24" fillId="24" borderId="0" xfId="38" applyFont="1" applyFill="1" applyBorder="1" applyAlignment="1" applyProtection="1">
      <alignment horizontal="center" vertical="center"/>
    </xf>
    <xf numFmtId="0" fontId="0" fillId="24" borderId="101" xfId="0" applyFill="1" applyBorder="1" applyAlignment="1" applyProtection="1">
      <alignment horizontal="center" vertical="center"/>
    </xf>
    <xf numFmtId="0" fontId="26" fillId="24" borderId="60" xfId="38" applyFont="1" applyFill="1" applyBorder="1" applyAlignment="1" applyProtection="1">
      <alignment horizontal="center"/>
    </xf>
    <xf numFmtId="0" fontId="26" fillId="24" borderId="61" xfId="38" applyFont="1" applyFill="1" applyBorder="1" applyAlignment="1" applyProtection="1">
      <alignment horizontal="center"/>
    </xf>
    <xf numFmtId="0" fontId="26" fillId="24" borderId="26" xfId="38" applyFont="1" applyFill="1" applyBorder="1" applyAlignment="1" applyProtection="1">
      <alignment horizontal="center" textRotation="90"/>
    </xf>
    <xf numFmtId="0" fontId="0" fillId="24" borderId="28" xfId="0" applyFill="1" applyBorder="1" applyAlignment="1" applyProtection="1">
      <alignment horizontal="center"/>
    </xf>
    <xf numFmtId="0" fontId="26" fillId="24" borderId="25" xfId="38" applyFont="1" applyFill="1" applyBorder="1" applyAlignment="1" applyProtection="1">
      <alignment horizontal="center" textRotation="90"/>
    </xf>
    <xf numFmtId="0" fontId="0" fillId="24" borderId="30" xfId="0" applyFill="1" applyBorder="1" applyAlignment="1" applyProtection="1">
      <alignment horizontal="center"/>
    </xf>
    <xf numFmtId="0" fontId="22" fillId="24" borderId="102" xfId="38" applyFont="1" applyFill="1" applyBorder="1" applyAlignment="1" applyProtection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6" fillId="24" borderId="20" xfId="38" applyFont="1" applyFill="1" applyBorder="1" applyAlignment="1" applyProtection="1">
      <alignment horizontal="center" vertic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24" borderId="10" xfId="38" applyFont="1" applyFill="1" applyBorder="1" applyAlignment="1" applyProtection="1">
      <alignment horizontal="center" vertical="center"/>
    </xf>
    <xf numFmtId="0" fontId="21" fillId="24" borderId="10" xfId="0" applyFont="1" applyFill="1" applyBorder="1" applyAlignment="1" applyProtection="1">
      <alignment horizontal="center" vertical="center"/>
    </xf>
    <xf numFmtId="0" fontId="22" fillId="24" borderId="104" xfId="38" applyFont="1" applyFill="1" applyBorder="1" applyAlignment="1" applyProtection="1">
      <alignment horizontal="center" vertical="center" wrapText="1"/>
    </xf>
    <xf numFmtId="0" fontId="0" fillId="24" borderId="105" xfId="0" applyFill="1" applyBorder="1" applyAlignment="1" applyProtection="1">
      <alignment horizontal="center" vertical="center" wrapText="1"/>
    </xf>
    <xf numFmtId="0" fontId="25" fillId="0" borderId="64" xfId="38" applyFont="1" applyFill="1" applyBorder="1" applyAlignment="1" applyProtection="1">
      <alignment horizontal="left" vertical="center" wrapText="1"/>
      <protection locked="0"/>
    </xf>
    <xf numFmtId="0" fontId="0" fillId="0" borderId="65" xfId="0" applyFill="1" applyBorder="1" applyAlignment="1" applyProtection="1">
      <alignment horizontal="left" vertical="center" wrapText="1"/>
      <protection locked="0"/>
    </xf>
    <xf numFmtId="0" fontId="0" fillId="0" borderId="66" xfId="0" applyFill="1" applyBorder="1" applyAlignment="1" applyProtection="1">
      <alignment horizontal="left" vertical="center" wrapText="1"/>
      <protection locked="0"/>
    </xf>
    <xf numFmtId="0" fontId="26" fillId="24" borderId="59" xfId="0" applyFont="1" applyFill="1" applyBorder="1" applyAlignment="1" applyProtection="1">
      <alignment horizontal="center" vertical="center" wrapText="1"/>
    </xf>
    <xf numFmtId="0" fontId="35" fillId="0" borderId="0" xfId="39" applyFont="1" applyAlignment="1" applyProtection="1">
      <alignment horizontal="center" vertical="center"/>
      <protection locked="0"/>
    </xf>
    <xf numFmtId="0" fontId="39" fillId="0" borderId="106" xfId="39" applyFont="1" applyFill="1" applyBorder="1" applyAlignment="1">
      <alignment horizontal="center" vertical="center"/>
    </xf>
    <xf numFmtId="0" fontId="39" fillId="0" borderId="107" xfId="39" applyFont="1" applyFill="1" applyBorder="1" applyAlignment="1">
      <alignment horizontal="center" vertical="center"/>
    </xf>
    <xf numFmtId="0" fontId="39" fillId="0" borderId="108" xfId="39" applyFont="1" applyFill="1" applyBorder="1" applyAlignment="1">
      <alignment horizontal="center" vertical="center"/>
    </xf>
    <xf numFmtId="0" fontId="39" fillId="0" borderId="109" xfId="39" applyFont="1" applyFill="1" applyBorder="1" applyAlignment="1">
      <alignment horizontal="center" vertical="center"/>
    </xf>
    <xf numFmtId="0" fontId="39" fillId="0" borderId="94" xfId="39" applyFont="1" applyFill="1" applyBorder="1" applyAlignment="1">
      <alignment horizontal="center" vertical="center"/>
    </xf>
    <xf numFmtId="0" fontId="39" fillId="0" borderId="95" xfId="39" applyFont="1" applyFill="1" applyBorder="1" applyAlignment="1">
      <alignment horizontal="center" vertical="center"/>
    </xf>
    <xf numFmtId="0" fontId="38" fillId="0" borderId="10" xfId="39" applyFont="1" applyFill="1" applyBorder="1" applyAlignment="1" applyProtection="1">
      <alignment horizontal="center" vertic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Gyűjtő közös" xfId="44"/>
    <cellStyle name="Normál_H_B séma 0323" xfId="38"/>
    <cellStyle name="Normál_H-B TKV MŰSZAKI 3 mell jav" xfId="45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 enableFormatConditionsCalculation="0">
    <tabColor indexed="13"/>
    <pageSetUpPr fitToPage="1"/>
  </sheetPr>
  <dimension ref="A1:BB249"/>
  <sheetViews>
    <sheetView tabSelected="1" topLeftCell="A25" zoomScale="75" zoomScaleNormal="75" zoomScaleSheetLayoutView="75" workbookViewId="0">
      <selection activeCell="C43" sqref="C43"/>
    </sheetView>
  </sheetViews>
  <sheetFormatPr defaultColWidth="10.6640625" defaultRowHeight="15.75"/>
  <cols>
    <col min="1" max="1" width="17.1640625" style="144" customWidth="1"/>
    <col min="2" max="2" width="7.1640625" style="2" customWidth="1"/>
    <col min="3" max="3" width="60.33203125" style="2" customWidth="1"/>
    <col min="4" max="27" width="5.83203125" style="2" customWidth="1"/>
    <col min="28" max="39" width="5.83203125" style="2" hidden="1" customWidth="1"/>
    <col min="40" max="40" width="5.83203125" style="2" customWidth="1"/>
    <col min="41" max="41" width="7.33203125" style="2" customWidth="1"/>
    <col min="42" max="42" width="5.83203125" style="2" customWidth="1"/>
    <col min="43" max="43" width="8.83203125" style="2" customWidth="1"/>
    <col min="44" max="44" width="5.83203125" style="2" customWidth="1"/>
    <col min="45" max="45" width="6.83203125" style="2" customWidth="1"/>
    <col min="46" max="57" width="1.83203125" style="2" customWidth="1"/>
    <col min="58" max="58" width="2.33203125" style="2" customWidth="1"/>
    <col min="59" max="16384" width="10.6640625" style="2"/>
  </cols>
  <sheetData>
    <row r="1" spans="1:46" ht="21.95" customHeight="1">
      <c r="A1" s="268" t="s">
        <v>0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1"/>
      <c r="AO1" s="1"/>
      <c r="AP1" s="1"/>
      <c r="AQ1" s="1"/>
      <c r="AR1" s="1"/>
      <c r="AS1" s="1"/>
    </row>
    <row r="2" spans="1:46" ht="21.95" customHeight="1">
      <c r="A2" s="288" t="s">
        <v>68</v>
      </c>
      <c r="B2" s="288"/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3"/>
      <c r="AO2" s="3"/>
      <c r="AP2" s="3"/>
      <c r="AQ2" s="3"/>
      <c r="AR2" s="3"/>
      <c r="AS2" s="3"/>
    </row>
    <row r="3" spans="1:46" ht="15.75" customHeight="1">
      <c r="A3" s="270" t="s">
        <v>76</v>
      </c>
      <c r="B3" s="270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4"/>
      <c r="AO3" s="4"/>
      <c r="AP3" s="4"/>
      <c r="AQ3" s="4"/>
      <c r="AR3" s="4"/>
      <c r="AS3" s="4"/>
    </row>
    <row r="4" spans="1:46" ht="15.75" customHeight="1" thickBot="1">
      <c r="A4" s="290" t="s">
        <v>1</v>
      </c>
      <c r="B4" s="290"/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5"/>
      <c r="AO4" s="5"/>
      <c r="AP4" s="5"/>
      <c r="AQ4" s="5"/>
      <c r="AR4" s="5"/>
      <c r="AS4" s="5"/>
    </row>
    <row r="5" spans="1:46" ht="15.75" customHeight="1" thickTop="1" thickBot="1">
      <c r="A5" s="259" t="s">
        <v>2</v>
      </c>
      <c r="B5" s="262" t="s">
        <v>3</v>
      </c>
      <c r="C5" s="272" t="s">
        <v>4</v>
      </c>
      <c r="D5" s="292" t="s">
        <v>5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81" t="s">
        <v>6</v>
      </c>
      <c r="AO5" s="282"/>
      <c r="AP5" s="282"/>
      <c r="AQ5" s="282"/>
      <c r="AR5" s="282"/>
      <c r="AS5" s="283"/>
    </row>
    <row r="6" spans="1:46" ht="15.75" customHeight="1">
      <c r="A6" s="260"/>
      <c r="B6" s="263"/>
      <c r="C6" s="273"/>
      <c r="D6" s="275" t="s">
        <v>7</v>
      </c>
      <c r="E6" s="252"/>
      <c r="F6" s="252"/>
      <c r="G6" s="252"/>
      <c r="H6" s="252"/>
      <c r="I6" s="276"/>
      <c r="J6" s="251" t="s">
        <v>8</v>
      </c>
      <c r="K6" s="252"/>
      <c r="L6" s="252"/>
      <c r="M6" s="252"/>
      <c r="N6" s="252"/>
      <c r="O6" s="253"/>
      <c r="P6" s="275" t="s">
        <v>9</v>
      </c>
      <c r="Q6" s="252"/>
      <c r="R6" s="252"/>
      <c r="S6" s="252"/>
      <c r="T6" s="252"/>
      <c r="U6" s="276"/>
      <c r="V6" s="251" t="s">
        <v>10</v>
      </c>
      <c r="W6" s="252"/>
      <c r="X6" s="252"/>
      <c r="Y6" s="252"/>
      <c r="Z6" s="252"/>
      <c r="AA6" s="276"/>
      <c r="AB6" s="275" t="s">
        <v>11</v>
      </c>
      <c r="AC6" s="252"/>
      <c r="AD6" s="252"/>
      <c r="AE6" s="252"/>
      <c r="AF6" s="252"/>
      <c r="AG6" s="276"/>
      <c r="AH6" s="251" t="s">
        <v>12</v>
      </c>
      <c r="AI6" s="252"/>
      <c r="AJ6" s="252"/>
      <c r="AK6" s="252"/>
      <c r="AL6" s="252"/>
      <c r="AM6" s="253"/>
      <c r="AN6" s="284"/>
      <c r="AO6" s="285"/>
      <c r="AP6" s="285"/>
      <c r="AQ6" s="285"/>
      <c r="AR6" s="285"/>
      <c r="AS6" s="286"/>
    </row>
    <row r="7" spans="1:46" ht="15.75" customHeight="1">
      <c r="A7" s="260"/>
      <c r="B7" s="263"/>
      <c r="C7" s="273"/>
      <c r="D7" s="256" t="s">
        <v>13</v>
      </c>
      <c r="E7" s="255"/>
      <c r="F7" s="254" t="s">
        <v>14</v>
      </c>
      <c r="G7" s="255"/>
      <c r="H7" s="257" t="s">
        <v>15</v>
      </c>
      <c r="I7" s="277" t="s">
        <v>16</v>
      </c>
      <c r="J7" s="265" t="s">
        <v>13</v>
      </c>
      <c r="K7" s="255"/>
      <c r="L7" s="254" t="s">
        <v>14</v>
      </c>
      <c r="M7" s="255"/>
      <c r="N7" s="257" t="s">
        <v>15</v>
      </c>
      <c r="O7" s="266" t="s">
        <v>16</v>
      </c>
      <c r="P7" s="256" t="s">
        <v>13</v>
      </c>
      <c r="Q7" s="255"/>
      <c r="R7" s="254" t="s">
        <v>14</v>
      </c>
      <c r="S7" s="255"/>
      <c r="T7" s="257" t="s">
        <v>15</v>
      </c>
      <c r="U7" s="277" t="s">
        <v>16</v>
      </c>
      <c r="V7" s="265" t="s">
        <v>13</v>
      </c>
      <c r="W7" s="255"/>
      <c r="X7" s="254" t="s">
        <v>14</v>
      </c>
      <c r="Y7" s="255"/>
      <c r="Z7" s="257" t="s">
        <v>15</v>
      </c>
      <c r="AA7" s="266" t="s">
        <v>16</v>
      </c>
      <c r="AB7" s="256" t="s">
        <v>13</v>
      </c>
      <c r="AC7" s="255"/>
      <c r="AD7" s="254" t="s">
        <v>14</v>
      </c>
      <c r="AE7" s="255"/>
      <c r="AF7" s="257" t="s">
        <v>15</v>
      </c>
      <c r="AG7" s="277" t="s">
        <v>16</v>
      </c>
      <c r="AH7" s="256" t="s">
        <v>13</v>
      </c>
      <c r="AI7" s="255"/>
      <c r="AJ7" s="254" t="s">
        <v>14</v>
      </c>
      <c r="AK7" s="255"/>
      <c r="AL7" s="257" t="s">
        <v>15</v>
      </c>
      <c r="AM7" s="266" t="s">
        <v>16</v>
      </c>
      <c r="AN7" s="287" t="s">
        <v>13</v>
      </c>
      <c r="AO7" s="255"/>
      <c r="AP7" s="254" t="s">
        <v>14</v>
      </c>
      <c r="AQ7" s="255"/>
      <c r="AR7" s="257" t="s">
        <v>15</v>
      </c>
      <c r="AS7" s="279" t="s">
        <v>16</v>
      </c>
      <c r="AT7" s="2" t="str">
        <f>IF(BB15*BC15=0,"",BB15*BC15)</f>
        <v/>
      </c>
    </row>
    <row r="8" spans="1:46" ht="80.099999999999994" customHeight="1" thickBot="1">
      <c r="A8" s="261"/>
      <c r="B8" s="264"/>
      <c r="C8" s="274"/>
      <c r="D8" s="6" t="s">
        <v>17</v>
      </c>
      <c r="E8" s="7" t="s">
        <v>18</v>
      </c>
      <c r="F8" s="8" t="s">
        <v>17</v>
      </c>
      <c r="G8" s="7" t="s">
        <v>18</v>
      </c>
      <c r="H8" s="258"/>
      <c r="I8" s="278"/>
      <c r="J8" s="9" t="s">
        <v>17</v>
      </c>
      <c r="K8" s="7" t="s">
        <v>18</v>
      </c>
      <c r="L8" s="8" t="s">
        <v>17</v>
      </c>
      <c r="M8" s="7" t="s">
        <v>18</v>
      </c>
      <c r="N8" s="258"/>
      <c r="O8" s="267"/>
      <c r="P8" s="6" t="s">
        <v>17</v>
      </c>
      <c r="Q8" s="7" t="s">
        <v>18</v>
      </c>
      <c r="R8" s="8" t="s">
        <v>17</v>
      </c>
      <c r="S8" s="7" t="s">
        <v>18</v>
      </c>
      <c r="T8" s="258"/>
      <c r="U8" s="278"/>
      <c r="V8" s="9" t="s">
        <v>17</v>
      </c>
      <c r="W8" s="7" t="s">
        <v>18</v>
      </c>
      <c r="X8" s="8" t="s">
        <v>17</v>
      </c>
      <c r="Y8" s="7" t="s">
        <v>18</v>
      </c>
      <c r="Z8" s="258"/>
      <c r="AA8" s="267"/>
      <c r="AB8" s="6" t="s">
        <v>17</v>
      </c>
      <c r="AC8" s="7" t="s">
        <v>18</v>
      </c>
      <c r="AD8" s="8" t="s">
        <v>17</v>
      </c>
      <c r="AE8" s="7" t="s">
        <v>18</v>
      </c>
      <c r="AF8" s="258"/>
      <c r="AG8" s="278"/>
      <c r="AH8" s="6" t="s">
        <v>17</v>
      </c>
      <c r="AI8" s="7" t="s">
        <v>18</v>
      </c>
      <c r="AJ8" s="8" t="s">
        <v>17</v>
      </c>
      <c r="AK8" s="7" t="s">
        <v>18</v>
      </c>
      <c r="AL8" s="258"/>
      <c r="AM8" s="267"/>
      <c r="AN8" s="10" t="s">
        <v>17</v>
      </c>
      <c r="AO8" s="7" t="s">
        <v>19</v>
      </c>
      <c r="AP8" s="8" t="s">
        <v>17</v>
      </c>
      <c r="AQ8" s="7" t="s">
        <v>19</v>
      </c>
      <c r="AR8" s="258"/>
      <c r="AS8" s="280"/>
    </row>
    <row r="9" spans="1:46" s="17" customFormat="1" ht="15.75" customHeight="1">
      <c r="A9" s="11">
        <v>1</v>
      </c>
      <c r="B9" s="12"/>
      <c r="C9" s="13" t="s">
        <v>20</v>
      </c>
      <c r="D9" s="231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14"/>
      <c r="AO9" s="15" t="str">
        <f>IF(AN9=0,"",AN9)</f>
        <v/>
      </c>
      <c r="AP9" s="15"/>
      <c r="AQ9" s="15"/>
      <c r="AR9" s="15"/>
      <c r="AS9" s="16"/>
    </row>
    <row r="10" spans="1:46" ht="15.75" customHeight="1">
      <c r="A10" s="209" t="s">
        <v>104</v>
      </c>
      <c r="B10" s="19" t="s">
        <v>21</v>
      </c>
      <c r="C10" s="192" t="s">
        <v>59</v>
      </c>
      <c r="D10" s="20">
        <v>1</v>
      </c>
      <c r="E10" s="21">
        <f t="shared" ref="E10:E17" si="0">IF(D10*15=0,"",D10*15)</f>
        <v>15</v>
      </c>
      <c r="F10" s="22">
        <v>1</v>
      </c>
      <c r="G10" s="21">
        <f t="shared" ref="G10:G17" si="1">IF(F10*15=0,"",F10*15)</f>
        <v>15</v>
      </c>
      <c r="H10" s="22">
        <v>3</v>
      </c>
      <c r="I10" s="175" t="s">
        <v>74</v>
      </c>
      <c r="J10" s="20"/>
      <c r="K10" s="21" t="str">
        <f t="shared" ref="K10:K17" si="2">IF(J10*15=0,"",J10*15)</f>
        <v/>
      </c>
      <c r="L10" s="22"/>
      <c r="M10" s="21" t="str">
        <f t="shared" ref="M10:M17" si="3">IF(L10*15=0,"",L10*15)</f>
        <v/>
      </c>
      <c r="N10" s="22"/>
      <c r="O10" s="175"/>
      <c r="P10" s="20"/>
      <c r="Q10" s="21" t="str">
        <f t="shared" ref="Q10:Q17" si="4">IF(P10*15=0,"",P10*15)</f>
        <v/>
      </c>
      <c r="R10" s="22"/>
      <c r="S10" s="21" t="str">
        <f t="shared" ref="S10:S17" si="5">IF(R10*15=0,"",R10*15)</f>
        <v/>
      </c>
      <c r="T10" s="22"/>
      <c r="U10" s="175"/>
      <c r="V10" s="20"/>
      <c r="W10" s="21" t="str">
        <f t="shared" ref="W10:W17" si="6">IF(V10*15=0,"",V10*15)</f>
        <v/>
      </c>
      <c r="X10" s="22"/>
      <c r="Y10" s="21" t="str">
        <f t="shared" ref="Y10:Y17" si="7">IF(X10*15=0,"",X10*15)</f>
        <v/>
      </c>
      <c r="Z10" s="22"/>
      <c r="AA10" s="175"/>
      <c r="AB10" s="20"/>
      <c r="AC10" s="21" t="str">
        <f t="shared" ref="AC10:AC17" si="8">IF(AB10*15=0,"",AB10*15)</f>
        <v/>
      </c>
      <c r="AD10" s="22"/>
      <c r="AE10" s="21" t="str">
        <f t="shared" ref="AE10:AE17" si="9">IF(AD10*15=0,"",AD10*15)</f>
        <v/>
      </c>
      <c r="AF10" s="22"/>
      <c r="AG10" s="175"/>
      <c r="AH10" s="20"/>
      <c r="AI10" s="21" t="str">
        <f t="shared" ref="AI10:AI17" si="10">IF(AH10*15=0,"",AH10*15)</f>
        <v/>
      </c>
      <c r="AJ10" s="22"/>
      <c r="AK10" s="21" t="str">
        <f t="shared" ref="AK10:AK17" si="11">IF(AJ10*15=0,"",AJ10*15)</f>
        <v/>
      </c>
      <c r="AL10" s="22"/>
      <c r="AM10" s="176"/>
      <c r="AN10" s="23">
        <f t="shared" ref="AN10:AN18" si="12">IF(D10+J10+P10+V10+AB10+AH10=0,"",D10+J10+P10+V10+AB10+AH10)</f>
        <v>1</v>
      </c>
      <c r="AO10" s="21">
        <f t="shared" ref="AO10:AO18" si="13">IF((D10+J10+P10+V10+AB10+AH10)*15=0,"",(D10+J10+P10+V10+AB10+AH10)*15)</f>
        <v>15</v>
      </c>
      <c r="AP10" s="24">
        <f t="shared" ref="AP10:AP18" si="14">IF(F10+L10+R10+X10+AD10+AJ10=0,"",F10+L10+R10+X10+AD10+AJ10)</f>
        <v>1</v>
      </c>
      <c r="AQ10" s="21">
        <f t="shared" ref="AQ10:AQ18" si="15">IF((F10+L10+R10+X10+AD10+AJ10)*15=0,"",(F10+L10+R10+X10+AD10+AJ10)*15)</f>
        <v>15</v>
      </c>
      <c r="AR10" s="24">
        <f t="shared" ref="AR10:AR18" si="16">IF(H10+N10+T10+Z10+AF10+AL10=0,"",H10+N10+T10+Z10+AF10+AL10)</f>
        <v>3</v>
      </c>
      <c r="AS10" s="25" t="s">
        <v>22</v>
      </c>
    </row>
    <row r="11" spans="1:46" ht="15.75" customHeight="1">
      <c r="A11" s="210" t="s">
        <v>112</v>
      </c>
      <c r="B11" s="19" t="s">
        <v>21</v>
      </c>
      <c r="C11" s="192" t="s">
        <v>84</v>
      </c>
      <c r="D11" s="20">
        <v>2</v>
      </c>
      <c r="E11" s="21">
        <f t="shared" si="0"/>
        <v>30</v>
      </c>
      <c r="F11" s="22"/>
      <c r="G11" s="21" t="str">
        <f t="shared" si="1"/>
        <v/>
      </c>
      <c r="H11" s="22">
        <v>3</v>
      </c>
      <c r="I11" s="175" t="s">
        <v>74</v>
      </c>
      <c r="J11" s="20"/>
      <c r="K11" s="21" t="str">
        <f t="shared" si="2"/>
        <v/>
      </c>
      <c r="L11" s="22"/>
      <c r="M11" s="21" t="str">
        <f t="shared" si="3"/>
        <v/>
      </c>
      <c r="N11" s="22"/>
      <c r="O11" s="175"/>
      <c r="P11" s="20"/>
      <c r="Q11" s="21" t="str">
        <f t="shared" si="4"/>
        <v/>
      </c>
      <c r="R11" s="22"/>
      <c r="S11" s="21" t="str">
        <f t="shared" si="5"/>
        <v/>
      </c>
      <c r="T11" s="22"/>
      <c r="U11" s="175"/>
      <c r="V11" s="20"/>
      <c r="W11" s="21" t="str">
        <f t="shared" si="6"/>
        <v/>
      </c>
      <c r="X11" s="22"/>
      <c r="Y11" s="21" t="str">
        <f t="shared" si="7"/>
        <v/>
      </c>
      <c r="Z11" s="22"/>
      <c r="AA11" s="175"/>
      <c r="AB11" s="20"/>
      <c r="AC11" s="21" t="str">
        <f t="shared" si="8"/>
        <v/>
      </c>
      <c r="AD11" s="22"/>
      <c r="AE11" s="21" t="str">
        <f t="shared" si="9"/>
        <v/>
      </c>
      <c r="AF11" s="22"/>
      <c r="AG11" s="175"/>
      <c r="AH11" s="20"/>
      <c r="AI11" s="21" t="str">
        <f t="shared" si="10"/>
        <v/>
      </c>
      <c r="AJ11" s="22"/>
      <c r="AK11" s="21" t="str">
        <f t="shared" si="11"/>
        <v/>
      </c>
      <c r="AL11" s="22"/>
      <c r="AM11" s="176"/>
      <c r="AN11" s="23">
        <f t="shared" si="12"/>
        <v>2</v>
      </c>
      <c r="AO11" s="21">
        <f t="shared" si="13"/>
        <v>30</v>
      </c>
      <c r="AP11" s="24" t="str">
        <f t="shared" si="14"/>
        <v/>
      </c>
      <c r="AQ11" s="21" t="str">
        <f t="shared" si="15"/>
        <v/>
      </c>
      <c r="AR11" s="24">
        <f t="shared" si="16"/>
        <v>3</v>
      </c>
      <c r="AS11" s="25" t="s">
        <v>22</v>
      </c>
    </row>
    <row r="12" spans="1:46" ht="15.75" customHeight="1">
      <c r="A12" s="210" t="s">
        <v>113</v>
      </c>
      <c r="B12" s="19" t="s">
        <v>21</v>
      </c>
      <c r="C12" s="192" t="s">
        <v>103</v>
      </c>
      <c r="D12" s="20">
        <v>2</v>
      </c>
      <c r="E12" s="21">
        <f t="shared" si="0"/>
        <v>30</v>
      </c>
      <c r="F12" s="22">
        <v>1</v>
      </c>
      <c r="G12" s="21">
        <f t="shared" si="1"/>
        <v>15</v>
      </c>
      <c r="H12" s="22">
        <v>3</v>
      </c>
      <c r="I12" s="175" t="s">
        <v>92</v>
      </c>
      <c r="J12" s="20"/>
      <c r="K12" s="21" t="str">
        <f t="shared" si="2"/>
        <v/>
      </c>
      <c r="L12" s="22"/>
      <c r="M12" s="21" t="str">
        <f t="shared" si="3"/>
        <v/>
      </c>
      <c r="N12" s="22"/>
      <c r="O12" s="175"/>
      <c r="P12" s="20"/>
      <c r="Q12" s="21" t="str">
        <f t="shared" si="4"/>
        <v/>
      </c>
      <c r="R12" s="22"/>
      <c r="S12" s="21" t="str">
        <f t="shared" si="5"/>
        <v/>
      </c>
      <c r="T12" s="22"/>
      <c r="U12" s="175"/>
      <c r="V12" s="20"/>
      <c r="W12" s="21" t="str">
        <f t="shared" si="6"/>
        <v/>
      </c>
      <c r="X12" s="22"/>
      <c r="Y12" s="21" t="str">
        <f t="shared" si="7"/>
        <v/>
      </c>
      <c r="Z12" s="22"/>
      <c r="AA12" s="175"/>
      <c r="AB12" s="20"/>
      <c r="AC12" s="21" t="str">
        <f t="shared" si="8"/>
        <v/>
      </c>
      <c r="AD12" s="22"/>
      <c r="AE12" s="21" t="str">
        <f t="shared" si="9"/>
        <v/>
      </c>
      <c r="AF12" s="22"/>
      <c r="AG12" s="175"/>
      <c r="AH12" s="20"/>
      <c r="AI12" s="21" t="str">
        <f t="shared" si="10"/>
        <v/>
      </c>
      <c r="AJ12" s="22"/>
      <c r="AK12" s="21" t="str">
        <f t="shared" si="11"/>
        <v/>
      </c>
      <c r="AL12" s="22"/>
      <c r="AM12" s="176"/>
      <c r="AN12" s="23">
        <f t="shared" si="12"/>
        <v>2</v>
      </c>
      <c r="AO12" s="21">
        <f t="shared" si="13"/>
        <v>30</v>
      </c>
      <c r="AP12" s="24">
        <f t="shared" si="14"/>
        <v>1</v>
      </c>
      <c r="AQ12" s="21">
        <f t="shared" si="15"/>
        <v>15</v>
      </c>
      <c r="AR12" s="24">
        <f t="shared" si="16"/>
        <v>3</v>
      </c>
      <c r="AS12" s="25" t="s">
        <v>22</v>
      </c>
    </row>
    <row r="13" spans="1:46" ht="15.75" customHeight="1">
      <c r="A13" s="210" t="s">
        <v>114</v>
      </c>
      <c r="B13" s="19" t="s">
        <v>21</v>
      </c>
      <c r="C13" s="192" t="s">
        <v>60</v>
      </c>
      <c r="D13" s="20">
        <v>2</v>
      </c>
      <c r="E13" s="21">
        <f t="shared" si="0"/>
        <v>30</v>
      </c>
      <c r="F13" s="22"/>
      <c r="G13" s="21" t="str">
        <f t="shared" si="1"/>
        <v/>
      </c>
      <c r="H13" s="22">
        <v>2</v>
      </c>
      <c r="I13" s="175" t="s">
        <v>74</v>
      </c>
      <c r="J13" s="20"/>
      <c r="K13" s="21" t="str">
        <f t="shared" si="2"/>
        <v/>
      </c>
      <c r="L13" s="22"/>
      <c r="M13" s="21" t="str">
        <f t="shared" si="3"/>
        <v/>
      </c>
      <c r="N13" s="22"/>
      <c r="O13" s="175"/>
      <c r="P13" s="20"/>
      <c r="Q13" s="21" t="str">
        <f t="shared" si="4"/>
        <v/>
      </c>
      <c r="R13" s="22"/>
      <c r="S13" s="21" t="str">
        <f t="shared" si="5"/>
        <v/>
      </c>
      <c r="T13" s="22"/>
      <c r="U13" s="175"/>
      <c r="V13" s="20"/>
      <c r="W13" s="21" t="str">
        <f t="shared" si="6"/>
        <v/>
      </c>
      <c r="X13" s="22"/>
      <c r="Y13" s="21" t="str">
        <f t="shared" si="7"/>
        <v/>
      </c>
      <c r="Z13" s="22"/>
      <c r="AA13" s="175"/>
      <c r="AB13" s="20"/>
      <c r="AC13" s="21" t="str">
        <f t="shared" si="8"/>
        <v/>
      </c>
      <c r="AD13" s="22"/>
      <c r="AE13" s="21" t="str">
        <f t="shared" si="9"/>
        <v/>
      </c>
      <c r="AF13" s="22"/>
      <c r="AG13" s="175"/>
      <c r="AH13" s="20"/>
      <c r="AI13" s="21" t="str">
        <f t="shared" si="10"/>
        <v/>
      </c>
      <c r="AJ13" s="22"/>
      <c r="AK13" s="21" t="str">
        <f t="shared" si="11"/>
        <v/>
      </c>
      <c r="AL13" s="22"/>
      <c r="AM13" s="176"/>
      <c r="AN13" s="23">
        <f t="shared" si="12"/>
        <v>2</v>
      </c>
      <c r="AO13" s="21">
        <f t="shared" si="13"/>
        <v>30</v>
      </c>
      <c r="AP13" s="24" t="str">
        <f t="shared" si="14"/>
        <v/>
      </c>
      <c r="AQ13" s="21" t="str">
        <f t="shared" si="15"/>
        <v/>
      </c>
      <c r="AR13" s="24">
        <f t="shared" si="16"/>
        <v>2</v>
      </c>
      <c r="AS13" s="25" t="s">
        <v>22</v>
      </c>
    </row>
    <row r="14" spans="1:46" ht="15.75" customHeight="1">
      <c r="A14" s="209" t="s">
        <v>116</v>
      </c>
      <c r="B14" s="19" t="s">
        <v>21</v>
      </c>
      <c r="C14" s="192" t="s">
        <v>61</v>
      </c>
      <c r="D14" s="20">
        <v>2</v>
      </c>
      <c r="E14" s="21">
        <f t="shared" si="0"/>
        <v>30</v>
      </c>
      <c r="F14" s="22"/>
      <c r="G14" s="21" t="str">
        <f t="shared" si="1"/>
        <v/>
      </c>
      <c r="H14" s="22">
        <v>2</v>
      </c>
      <c r="I14" s="175" t="s">
        <v>74</v>
      </c>
      <c r="J14" s="20"/>
      <c r="K14" s="21" t="str">
        <f t="shared" si="2"/>
        <v/>
      </c>
      <c r="L14" s="22"/>
      <c r="M14" s="21" t="str">
        <f t="shared" si="3"/>
        <v/>
      </c>
      <c r="N14" s="22"/>
      <c r="O14" s="175"/>
      <c r="P14" s="20"/>
      <c r="Q14" s="21" t="str">
        <f t="shared" si="4"/>
        <v/>
      </c>
      <c r="R14" s="22"/>
      <c r="S14" s="21" t="str">
        <f t="shared" si="5"/>
        <v/>
      </c>
      <c r="T14" s="22"/>
      <c r="U14" s="175"/>
      <c r="V14" s="20"/>
      <c r="W14" s="21" t="str">
        <f t="shared" si="6"/>
        <v/>
      </c>
      <c r="X14" s="22"/>
      <c r="Y14" s="21" t="str">
        <f t="shared" si="7"/>
        <v/>
      </c>
      <c r="Z14" s="22"/>
      <c r="AA14" s="175"/>
      <c r="AB14" s="20"/>
      <c r="AC14" s="21" t="str">
        <f t="shared" si="8"/>
        <v/>
      </c>
      <c r="AD14" s="22"/>
      <c r="AE14" s="21" t="str">
        <f t="shared" si="9"/>
        <v/>
      </c>
      <c r="AF14" s="22"/>
      <c r="AG14" s="175"/>
      <c r="AH14" s="20"/>
      <c r="AI14" s="21" t="str">
        <f t="shared" si="10"/>
        <v/>
      </c>
      <c r="AJ14" s="22"/>
      <c r="AK14" s="21" t="str">
        <f t="shared" si="11"/>
        <v/>
      </c>
      <c r="AL14" s="22"/>
      <c r="AM14" s="176"/>
      <c r="AN14" s="23">
        <f t="shared" si="12"/>
        <v>2</v>
      </c>
      <c r="AO14" s="21">
        <f t="shared" si="13"/>
        <v>30</v>
      </c>
      <c r="AP14" s="24" t="str">
        <f t="shared" si="14"/>
        <v/>
      </c>
      <c r="AQ14" s="21" t="str">
        <f t="shared" si="15"/>
        <v/>
      </c>
      <c r="AR14" s="24">
        <f t="shared" si="16"/>
        <v>2</v>
      </c>
      <c r="AS14" s="25" t="s">
        <v>22</v>
      </c>
    </row>
    <row r="15" spans="1:46" ht="15.75" customHeight="1">
      <c r="A15" s="209" t="s">
        <v>117</v>
      </c>
      <c r="B15" s="19" t="s">
        <v>21</v>
      </c>
      <c r="C15" s="192" t="s">
        <v>66</v>
      </c>
      <c r="D15" s="20"/>
      <c r="E15" s="21" t="str">
        <f t="shared" si="0"/>
        <v/>
      </c>
      <c r="F15" s="22"/>
      <c r="G15" s="21" t="str">
        <f t="shared" si="1"/>
        <v/>
      </c>
      <c r="H15" s="22"/>
      <c r="I15" s="175"/>
      <c r="J15" s="20">
        <v>2</v>
      </c>
      <c r="K15" s="21">
        <f t="shared" si="2"/>
        <v>30</v>
      </c>
      <c r="L15" s="22"/>
      <c r="M15" s="21" t="str">
        <f t="shared" si="3"/>
        <v/>
      </c>
      <c r="N15" s="22">
        <v>2</v>
      </c>
      <c r="O15" s="175" t="s">
        <v>87</v>
      </c>
      <c r="P15" s="20"/>
      <c r="Q15" s="21" t="str">
        <f t="shared" si="4"/>
        <v/>
      </c>
      <c r="R15" s="22"/>
      <c r="S15" s="21" t="str">
        <f t="shared" si="5"/>
        <v/>
      </c>
      <c r="T15" s="22"/>
      <c r="U15" s="175"/>
      <c r="V15" s="20"/>
      <c r="W15" s="21" t="str">
        <f t="shared" si="6"/>
        <v/>
      </c>
      <c r="X15" s="22"/>
      <c r="Y15" s="21" t="str">
        <f t="shared" si="7"/>
        <v/>
      </c>
      <c r="Z15" s="22"/>
      <c r="AA15" s="175"/>
      <c r="AB15" s="20"/>
      <c r="AC15" s="21" t="str">
        <f t="shared" si="8"/>
        <v/>
      </c>
      <c r="AD15" s="22"/>
      <c r="AE15" s="21" t="str">
        <f t="shared" si="9"/>
        <v/>
      </c>
      <c r="AF15" s="22"/>
      <c r="AG15" s="175"/>
      <c r="AH15" s="20"/>
      <c r="AI15" s="21" t="str">
        <f t="shared" si="10"/>
        <v/>
      </c>
      <c r="AJ15" s="22"/>
      <c r="AK15" s="21" t="str">
        <f t="shared" si="11"/>
        <v/>
      </c>
      <c r="AL15" s="22"/>
      <c r="AM15" s="176"/>
      <c r="AN15" s="23">
        <f t="shared" si="12"/>
        <v>2</v>
      </c>
      <c r="AO15" s="21">
        <f t="shared" si="13"/>
        <v>30</v>
      </c>
      <c r="AP15" s="24" t="str">
        <f t="shared" si="14"/>
        <v/>
      </c>
      <c r="AQ15" s="21" t="str">
        <f t="shared" si="15"/>
        <v/>
      </c>
      <c r="AR15" s="24">
        <f t="shared" si="16"/>
        <v>2</v>
      </c>
      <c r="AS15" s="25" t="s">
        <v>22</v>
      </c>
    </row>
    <row r="16" spans="1:46" ht="15.75" customHeight="1">
      <c r="A16" s="209" t="s">
        <v>118</v>
      </c>
      <c r="B16" s="19" t="s">
        <v>21</v>
      </c>
      <c r="C16" s="192" t="s">
        <v>65</v>
      </c>
      <c r="D16" s="20"/>
      <c r="E16" s="21" t="str">
        <f t="shared" si="0"/>
        <v/>
      </c>
      <c r="F16" s="22"/>
      <c r="G16" s="21" t="str">
        <f t="shared" si="1"/>
        <v/>
      </c>
      <c r="H16" s="22"/>
      <c r="I16" s="175"/>
      <c r="J16" s="20">
        <v>2</v>
      </c>
      <c r="K16" s="21">
        <f t="shared" si="2"/>
        <v>30</v>
      </c>
      <c r="L16" s="22">
        <v>1</v>
      </c>
      <c r="M16" s="21">
        <f t="shared" si="3"/>
        <v>15</v>
      </c>
      <c r="N16" s="22">
        <v>3</v>
      </c>
      <c r="O16" s="175" t="s">
        <v>87</v>
      </c>
      <c r="P16" s="20"/>
      <c r="Q16" s="21" t="str">
        <f t="shared" si="4"/>
        <v/>
      </c>
      <c r="R16" s="22"/>
      <c r="S16" s="21" t="str">
        <f t="shared" si="5"/>
        <v/>
      </c>
      <c r="T16" s="22"/>
      <c r="U16" s="175"/>
      <c r="V16" s="20"/>
      <c r="W16" s="21" t="str">
        <f t="shared" si="6"/>
        <v/>
      </c>
      <c r="X16" s="22"/>
      <c r="Y16" s="21" t="str">
        <f t="shared" si="7"/>
        <v/>
      </c>
      <c r="Z16" s="22"/>
      <c r="AA16" s="175"/>
      <c r="AB16" s="20"/>
      <c r="AC16" s="21" t="str">
        <f t="shared" si="8"/>
        <v/>
      </c>
      <c r="AD16" s="22"/>
      <c r="AE16" s="21" t="str">
        <f t="shared" si="9"/>
        <v/>
      </c>
      <c r="AF16" s="22"/>
      <c r="AG16" s="175"/>
      <c r="AH16" s="20"/>
      <c r="AI16" s="21" t="str">
        <f t="shared" si="10"/>
        <v/>
      </c>
      <c r="AJ16" s="22"/>
      <c r="AK16" s="21" t="str">
        <f t="shared" si="11"/>
        <v/>
      </c>
      <c r="AL16" s="22"/>
      <c r="AM16" s="176"/>
      <c r="AN16" s="23">
        <f t="shared" si="12"/>
        <v>2</v>
      </c>
      <c r="AO16" s="21">
        <f t="shared" si="13"/>
        <v>30</v>
      </c>
      <c r="AP16" s="24">
        <f t="shared" si="14"/>
        <v>1</v>
      </c>
      <c r="AQ16" s="21">
        <f t="shared" si="15"/>
        <v>15</v>
      </c>
      <c r="AR16" s="24">
        <f t="shared" si="16"/>
        <v>3</v>
      </c>
      <c r="AS16" s="25" t="s">
        <v>22</v>
      </c>
    </row>
    <row r="17" spans="1:54" ht="15.75" customHeight="1">
      <c r="A17" s="209" t="s">
        <v>106</v>
      </c>
      <c r="B17" s="19" t="s">
        <v>21</v>
      </c>
      <c r="C17" s="192" t="s">
        <v>64</v>
      </c>
      <c r="D17" s="20"/>
      <c r="E17" s="21" t="str">
        <f t="shared" si="0"/>
        <v/>
      </c>
      <c r="F17" s="22"/>
      <c r="G17" s="21" t="str">
        <f t="shared" si="1"/>
        <v/>
      </c>
      <c r="H17" s="22"/>
      <c r="I17" s="175"/>
      <c r="J17" s="20"/>
      <c r="K17" s="21" t="str">
        <f t="shared" si="2"/>
        <v/>
      </c>
      <c r="L17" s="22"/>
      <c r="M17" s="21" t="str">
        <f t="shared" si="3"/>
        <v/>
      </c>
      <c r="N17" s="22"/>
      <c r="O17" s="175"/>
      <c r="P17" s="20">
        <v>2</v>
      </c>
      <c r="Q17" s="21">
        <f t="shared" si="4"/>
        <v>30</v>
      </c>
      <c r="R17" s="22"/>
      <c r="S17" s="21" t="str">
        <f t="shared" si="5"/>
        <v/>
      </c>
      <c r="T17" s="22">
        <v>3</v>
      </c>
      <c r="U17" s="175" t="s">
        <v>74</v>
      </c>
      <c r="V17" s="20"/>
      <c r="W17" s="21" t="str">
        <f t="shared" si="6"/>
        <v/>
      </c>
      <c r="X17" s="22"/>
      <c r="Y17" s="21" t="str">
        <f t="shared" si="7"/>
        <v/>
      </c>
      <c r="Z17" s="22"/>
      <c r="AA17" s="175"/>
      <c r="AB17" s="20"/>
      <c r="AC17" s="21" t="str">
        <f t="shared" si="8"/>
        <v/>
      </c>
      <c r="AD17" s="22"/>
      <c r="AE17" s="21" t="str">
        <f t="shared" si="9"/>
        <v/>
      </c>
      <c r="AF17" s="22"/>
      <c r="AG17" s="175"/>
      <c r="AH17" s="20"/>
      <c r="AI17" s="21" t="str">
        <f t="shared" si="10"/>
        <v/>
      </c>
      <c r="AJ17" s="22"/>
      <c r="AK17" s="21" t="str">
        <f t="shared" si="11"/>
        <v/>
      </c>
      <c r="AL17" s="22"/>
      <c r="AM17" s="176"/>
      <c r="AN17" s="23">
        <f t="shared" si="12"/>
        <v>2</v>
      </c>
      <c r="AO17" s="21">
        <f t="shared" si="13"/>
        <v>30</v>
      </c>
      <c r="AP17" s="24" t="str">
        <f t="shared" si="14"/>
        <v/>
      </c>
      <c r="AQ17" s="21" t="str">
        <f t="shared" si="15"/>
        <v/>
      </c>
      <c r="AR17" s="24">
        <f t="shared" si="16"/>
        <v>3</v>
      </c>
      <c r="AS17" s="25" t="s">
        <v>22</v>
      </c>
    </row>
    <row r="18" spans="1:54" s="17" customFormat="1" ht="15.75" customHeight="1" thickBot="1">
      <c r="A18" s="27"/>
      <c r="B18" s="28"/>
      <c r="C18" s="29" t="s">
        <v>23</v>
      </c>
      <c r="D18" s="30">
        <f>SUM(D10:D17)</f>
        <v>9</v>
      </c>
      <c r="E18" s="31">
        <f>IF(D18=0,"",D18*15)</f>
        <v>135</v>
      </c>
      <c r="F18" s="32">
        <f>SUM(F10:F17)</f>
        <v>2</v>
      </c>
      <c r="G18" s="31">
        <f>IF(F18=0,"",F18*15)</f>
        <v>30</v>
      </c>
      <c r="H18" s="32">
        <f>SUM(H10:H17)</f>
        <v>13</v>
      </c>
      <c r="I18" s="33" t="s">
        <v>22</v>
      </c>
      <c r="J18" s="30">
        <f>SUM(J10:J17)</f>
        <v>4</v>
      </c>
      <c r="K18" s="31">
        <f>IF(J18=0,"",J18*15)</f>
        <v>60</v>
      </c>
      <c r="L18" s="32">
        <f>SUM(L10:L17)</f>
        <v>1</v>
      </c>
      <c r="M18" s="31">
        <f>IF(L18=0,"",L18*15)</f>
        <v>15</v>
      </c>
      <c r="N18" s="32">
        <f>SUM(N10:N17)</f>
        <v>5</v>
      </c>
      <c r="O18" s="33" t="s">
        <v>22</v>
      </c>
      <c r="P18" s="30">
        <f>SUM(P10:P17)</f>
        <v>2</v>
      </c>
      <c r="Q18" s="31">
        <f>IF(P18=0,"",P18*15)</f>
        <v>30</v>
      </c>
      <c r="R18" s="32">
        <f>SUM(R10:R17)</f>
        <v>0</v>
      </c>
      <c r="S18" s="31" t="str">
        <f>IF(R18=0,"",R18*15)</f>
        <v/>
      </c>
      <c r="T18" s="32">
        <f>SUM(T10:T17)</f>
        <v>3</v>
      </c>
      <c r="U18" s="33" t="s">
        <v>22</v>
      </c>
      <c r="V18" s="30">
        <f>SUM(V10:V17)</f>
        <v>0</v>
      </c>
      <c r="W18" s="31" t="str">
        <f>IF(V18=0,"",V18*15)</f>
        <v/>
      </c>
      <c r="X18" s="32">
        <f>SUM(X10:X17)</f>
        <v>0</v>
      </c>
      <c r="Y18" s="31" t="str">
        <f>IF(X18=0,"",X18*15)</f>
        <v/>
      </c>
      <c r="Z18" s="32">
        <f>SUM(Z10:Z17)</f>
        <v>0</v>
      </c>
      <c r="AA18" s="33" t="s">
        <v>22</v>
      </c>
      <c r="AB18" s="30">
        <f>SUM(AB10:AB17)</f>
        <v>0</v>
      </c>
      <c r="AC18" s="31" t="str">
        <f>IF(AB18=0,"",AB18*15)</f>
        <v/>
      </c>
      <c r="AD18" s="32">
        <f>SUM(AD10:AD17)</f>
        <v>0</v>
      </c>
      <c r="AE18" s="31" t="str">
        <f>IF(AD18=0,"",AD18*15)</f>
        <v/>
      </c>
      <c r="AF18" s="32">
        <f>SUM(AF10:AF17)</f>
        <v>0</v>
      </c>
      <c r="AG18" s="33" t="s">
        <v>22</v>
      </c>
      <c r="AH18" s="30">
        <f>SUM(AH10:AH17)</f>
        <v>0</v>
      </c>
      <c r="AI18" s="31" t="str">
        <f>IF(AH18=0,"",AH18*15)</f>
        <v/>
      </c>
      <c r="AJ18" s="32">
        <f>SUM(AJ10:AJ17)</f>
        <v>0</v>
      </c>
      <c r="AK18" s="31" t="str">
        <f>IF(AJ18=0,"",AJ18*15)</f>
        <v/>
      </c>
      <c r="AL18" s="32">
        <f>SUM(AL10:AL17)</f>
        <v>0</v>
      </c>
      <c r="AM18" s="34" t="s">
        <v>22</v>
      </c>
      <c r="AN18" s="35">
        <f t="shared" si="12"/>
        <v>15</v>
      </c>
      <c r="AO18" s="36">
        <f t="shared" si="13"/>
        <v>225</v>
      </c>
      <c r="AP18" s="37">
        <f t="shared" si="14"/>
        <v>3</v>
      </c>
      <c r="AQ18" s="36">
        <f t="shared" si="15"/>
        <v>45</v>
      </c>
      <c r="AR18" s="37">
        <f t="shared" si="16"/>
        <v>21</v>
      </c>
      <c r="AS18" s="38" t="s">
        <v>22</v>
      </c>
    </row>
    <row r="19" spans="1:54" s="17" customFormat="1" ht="15.75" customHeight="1">
      <c r="A19" s="39" t="s">
        <v>8</v>
      </c>
      <c r="B19" s="40"/>
      <c r="C19" s="13" t="s">
        <v>24</v>
      </c>
      <c r="D19" s="41"/>
      <c r="E19" s="42"/>
      <c r="F19" s="43"/>
      <c r="G19" s="42"/>
      <c r="H19" s="43"/>
      <c r="I19" s="44"/>
      <c r="J19" s="43"/>
      <c r="K19" s="42"/>
      <c r="L19" s="43"/>
      <c r="M19" s="42"/>
      <c r="N19" s="43"/>
      <c r="O19" s="44"/>
      <c r="P19" s="43"/>
      <c r="Q19" s="42"/>
      <c r="R19" s="43"/>
      <c r="S19" s="42"/>
      <c r="T19" s="43"/>
      <c r="U19" s="44"/>
      <c r="V19" s="43"/>
      <c r="W19" s="42"/>
      <c r="X19" s="43"/>
      <c r="Y19" s="42"/>
      <c r="Z19" s="43"/>
      <c r="AA19" s="44"/>
      <c r="AB19" s="44"/>
      <c r="AC19" s="44"/>
      <c r="AD19" s="44"/>
      <c r="AE19" s="44"/>
      <c r="AF19" s="44"/>
      <c r="AG19" s="44"/>
      <c r="AH19" s="43"/>
      <c r="AI19" s="42"/>
      <c r="AJ19" s="43"/>
      <c r="AK19" s="42"/>
      <c r="AL19" s="43"/>
      <c r="AM19" s="44"/>
      <c r="AN19" s="45"/>
      <c r="AO19" s="46"/>
      <c r="AP19" s="46"/>
      <c r="AQ19" s="46"/>
      <c r="AR19" s="46"/>
      <c r="AS19" s="47"/>
    </row>
    <row r="20" spans="1:54" ht="15.75" customHeight="1">
      <c r="A20" s="209" t="s">
        <v>105</v>
      </c>
      <c r="B20" s="48" t="s">
        <v>21</v>
      </c>
      <c r="C20" s="193" t="s">
        <v>77</v>
      </c>
      <c r="D20" s="49">
        <v>1</v>
      </c>
      <c r="E20" s="21">
        <f t="shared" ref="E20:E29" si="17">IF(D20*15=0,"",D20*15)</f>
        <v>15</v>
      </c>
      <c r="F20" s="50">
        <v>1</v>
      </c>
      <c r="G20" s="21">
        <f t="shared" ref="G20:G29" si="18">IF(F20*15=0,"",F20*15)</f>
        <v>15</v>
      </c>
      <c r="H20" s="22">
        <v>3</v>
      </c>
      <c r="I20" s="22" t="s">
        <v>92</v>
      </c>
      <c r="J20" s="20"/>
      <c r="K20" s="21" t="str">
        <f t="shared" ref="K20:K29" si="19">IF(J20*15=0,"",J20*15)</f>
        <v/>
      </c>
      <c r="L20" s="50"/>
      <c r="M20" s="21" t="str">
        <f t="shared" ref="M20:M29" si="20">IF(L20*15=0,"",L20*15)</f>
        <v/>
      </c>
      <c r="N20" s="51"/>
      <c r="O20" s="175"/>
      <c r="P20" s="49"/>
      <c r="Q20" s="21" t="str">
        <f t="shared" ref="Q20:Q29" si="21">IF(P20*15=0,"",P20*15)</f>
        <v/>
      </c>
      <c r="R20" s="50"/>
      <c r="S20" s="21" t="str">
        <f t="shared" ref="S20:S29" si="22">IF(R20*15=0,"",R20*15)</f>
        <v/>
      </c>
      <c r="T20" s="51"/>
      <c r="U20" s="175"/>
      <c r="V20" s="49"/>
      <c r="W20" s="21" t="str">
        <f t="shared" ref="W20:W29" si="23">IF(V20*15=0,"",V20*15)</f>
        <v/>
      </c>
      <c r="X20" s="50"/>
      <c r="Y20" s="21" t="str">
        <f t="shared" ref="Y20:Y29" si="24">IF(X20*15=0,"",X20*15)</f>
        <v/>
      </c>
      <c r="Z20" s="51"/>
      <c r="AA20" s="175"/>
      <c r="AB20" s="49"/>
      <c r="AC20" s="21" t="str">
        <f t="shared" ref="AC20:AC29" si="25">IF(AB20*15=0,"",AB20*15)</f>
        <v/>
      </c>
      <c r="AD20" s="50"/>
      <c r="AE20" s="21" t="str">
        <f t="shared" ref="AE20:AE29" si="26">IF(AD20*15=0,"",AD20*15)</f>
        <v/>
      </c>
      <c r="AF20" s="51"/>
      <c r="AG20" s="175"/>
      <c r="AH20" s="49"/>
      <c r="AI20" s="21" t="str">
        <f t="shared" ref="AI20:AI29" si="27">IF(AH20*15=0,"",AH20*15)</f>
        <v/>
      </c>
      <c r="AJ20" s="50"/>
      <c r="AK20" s="21" t="str">
        <f t="shared" ref="AK20:AK29" si="28">IF(AJ20*15=0,"",AJ20*15)</f>
        <v/>
      </c>
      <c r="AL20" s="51"/>
      <c r="AM20" s="176"/>
      <c r="AN20" s="23">
        <f t="shared" ref="AN20:AN29" si="29">IF(D20+J20+P20+V20+AB20+AH20=0,"",D20+J20+P20+V20+AB20+AH20)</f>
        <v>1</v>
      </c>
      <c r="AO20" s="21">
        <f t="shared" ref="AO20:AO29" si="30">IF((D20+J20+P20+V20+AB20+AH20)*15=0,"",(D20+J20+P20+V20+AB20+AH20)*15)</f>
        <v>15</v>
      </c>
      <c r="AP20" s="24">
        <f t="shared" ref="AP20:AP29" si="31">IF(F20+L20+R20+X20+AD20+AJ20=0,"",F20+L20+R20+X20+AD20+AJ20)</f>
        <v>1</v>
      </c>
      <c r="AQ20" s="21">
        <f t="shared" ref="AQ20:AQ29" si="32">IF((F20+L20+R20+X20+AD20+AJ20)*15=0,"",(F20+L20+R20+X20+AD20+AJ20)*15)</f>
        <v>15</v>
      </c>
      <c r="AR20" s="24">
        <f t="shared" ref="AR20:AR29" si="33">IF(H20+N20+T20+Z20+AF20+AL20=0,"",H20+N20+T20+Z20+AF20+AL20)</f>
        <v>3</v>
      </c>
      <c r="AS20" s="25" t="s">
        <v>22</v>
      </c>
    </row>
    <row r="21" spans="1:54" ht="15.75" customHeight="1">
      <c r="A21" s="209" t="s">
        <v>107</v>
      </c>
      <c r="B21" s="48" t="s">
        <v>21</v>
      </c>
      <c r="C21" s="194" t="s">
        <v>78</v>
      </c>
      <c r="D21" s="49">
        <v>3</v>
      </c>
      <c r="E21" s="21">
        <f t="shared" si="17"/>
        <v>45</v>
      </c>
      <c r="F21" s="50">
        <v>1</v>
      </c>
      <c r="G21" s="21">
        <f t="shared" si="18"/>
        <v>15</v>
      </c>
      <c r="H21" s="22">
        <v>5</v>
      </c>
      <c r="I21" s="22" t="s">
        <v>74</v>
      </c>
      <c r="J21" s="20"/>
      <c r="K21" s="21" t="str">
        <f t="shared" si="19"/>
        <v/>
      </c>
      <c r="L21" s="50"/>
      <c r="M21" s="21" t="str">
        <f t="shared" si="20"/>
        <v/>
      </c>
      <c r="N21" s="51"/>
      <c r="O21" s="175"/>
      <c r="P21" s="49"/>
      <c r="Q21" s="21" t="str">
        <f t="shared" si="21"/>
        <v/>
      </c>
      <c r="R21" s="50"/>
      <c r="S21" s="21" t="str">
        <f t="shared" si="22"/>
        <v/>
      </c>
      <c r="T21" s="51"/>
      <c r="U21" s="175"/>
      <c r="V21" s="49"/>
      <c r="W21" s="21" t="str">
        <f t="shared" si="23"/>
        <v/>
      </c>
      <c r="X21" s="50"/>
      <c r="Y21" s="21" t="str">
        <f t="shared" si="24"/>
        <v/>
      </c>
      <c r="Z21" s="51"/>
      <c r="AA21" s="175" t="s">
        <v>85</v>
      </c>
      <c r="AB21" s="49"/>
      <c r="AC21" s="21" t="str">
        <f t="shared" si="25"/>
        <v/>
      </c>
      <c r="AD21" s="50"/>
      <c r="AE21" s="21" t="str">
        <f t="shared" si="26"/>
        <v/>
      </c>
      <c r="AF21" s="51"/>
      <c r="AG21" s="175"/>
      <c r="AH21" s="49"/>
      <c r="AI21" s="21" t="str">
        <f t="shared" si="27"/>
        <v/>
      </c>
      <c r="AJ21" s="50"/>
      <c r="AK21" s="21" t="str">
        <f t="shared" si="28"/>
        <v/>
      </c>
      <c r="AL21" s="51"/>
      <c r="AM21" s="176"/>
      <c r="AN21" s="23">
        <f t="shared" si="29"/>
        <v>3</v>
      </c>
      <c r="AO21" s="21">
        <f t="shared" si="30"/>
        <v>45</v>
      </c>
      <c r="AP21" s="24">
        <f t="shared" si="31"/>
        <v>1</v>
      </c>
      <c r="AQ21" s="21">
        <f t="shared" si="32"/>
        <v>15</v>
      </c>
      <c r="AR21" s="24">
        <f t="shared" si="33"/>
        <v>5</v>
      </c>
      <c r="AS21" s="25" t="s">
        <v>22</v>
      </c>
    </row>
    <row r="22" spans="1:54" ht="15.75" customHeight="1">
      <c r="A22" s="209" t="s">
        <v>108</v>
      </c>
      <c r="B22" s="48" t="s">
        <v>21</v>
      </c>
      <c r="C22" s="195" t="s">
        <v>94</v>
      </c>
      <c r="D22" s="49">
        <v>2</v>
      </c>
      <c r="E22" s="21">
        <f t="shared" si="17"/>
        <v>30</v>
      </c>
      <c r="F22" s="50">
        <v>1</v>
      </c>
      <c r="G22" s="21">
        <f t="shared" si="18"/>
        <v>15</v>
      </c>
      <c r="H22" s="22">
        <v>3</v>
      </c>
      <c r="I22" s="22" t="s">
        <v>74</v>
      </c>
      <c r="J22" s="20"/>
      <c r="K22" s="21" t="str">
        <f t="shared" si="19"/>
        <v/>
      </c>
      <c r="L22" s="50"/>
      <c r="M22" s="21" t="str">
        <f t="shared" si="20"/>
        <v/>
      </c>
      <c r="N22" s="51"/>
      <c r="O22" s="175"/>
      <c r="P22" s="49"/>
      <c r="Q22" s="21" t="str">
        <f t="shared" si="21"/>
        <v/>
      </c>
      <c r="R22" s="50"/>
      <c r="S22" s="21" t="str">
        <f t="shared" si="22"/>
        <v/>
      </c>
      <c r="T22" s="51"/>
      <c r="U22" s="175"/>
      <c r="V22" s="49"/>
      <c r="W22" s="21" t="str">
        <f t="shared" si="23"/>
        <v/>
      </c>
      <c r="X22" s="50"/>
      <c r="Y22" s="21" t="str">
        <f t="shared" si="24"/>
        <v/>
      </c>
      <c r="Z22" s="51"/>
      <c r="AA22" s="175"/>
      <c r="AB22" s="49"/>
      <c r="AC22" s="21" t="str">
        <f t="shared" si="25"/>
        <v/>
      </c>
      <c r="AD22" s="50"/>
      <c r="AE22" s="21" t="str">
        <f t="shared" si="26"/>
        <v/>
      </c>
      <c r="AF22" s="51"/>
      <c r="AG22" s="175"/>
      <c r="AH22" s="49"/>
      <c r="AI22" s="21" t="str">
        <f t="shared" si="27"/>
        <v/>
      </c>
      <c r="AJ22" s="50"/>
      <c r="AK22" s="21" t="str">
        <f t="shared" si="28"/>
        <v/>
      </c>
      <c r="AL22" s="51"/>
      <c r="AM22" s="176"/>
      <c r="AN22" s="23">
        <f t="shared" si="29"/>
        <v>2</v>
      </c>
      <c r="AO22" s="21">
        <f t="shared" si="30"/>
        <v>30</v>
      </c>
      <c r="AP22" s="24">
        <f t="shared" si="31"/>
        <v>1</v>
      </c>
      <c r="AQ22" s="21">
        <f t="shared" si="32"/>
        <v>15</v>
      </c>
      <c r="AR22" s="24">
        <f t="shared" si="33"/>
        <v>3</v>
      </c>
      <c r="AS22" s="25" t="s">
        <v>22</v>
      </c>
    </row>
    <row r="23" spans="1:54" ht="15.75" customHeight="1">
      <c r="A23" s="209" t="s">
        <v>119</v>
      </c>
      <c r="B23" s="48" t="s">
        <v>21</v>
      </c>
      <c r="C23" s="193" t="s">
        <v>67</v>
      </c>
      <c r="D23" s="49"/>
      <c r="E23" s="21" t="str">
        <f t="shared" si="17"/>
        <v/>
      </c>
      <c r="F23" s="50"/>
      <c r="G23" s="21" t="str">
        <f t="shared" si="18"/>
        <v/>
      </c>
      <c r="H23" s="22"/>
      <c r="I23" s="22"/>
      <c r="J23" s="20">
        <v>3</v>
      </c>
      <c r="K23" s="21">
        <f t="shared" si="19"/>
        <v>45</v>
      </c>
      <c r="L23" s="50">
        <v>1</v>
      </c>
      <c r="M23" s="21">
        <f t="shared" si="20"/>
        <v>15</v>
      </c>
      <c r="N23" s="51">
        <v>5</v>
      </c>
      <c r="O23" s="175" t="s">
        <v>92</v>
      </c>
      <c r="P23" s="49"/>
      <c r="Q23" s="21" t="str">
        <f t="shared" si="21"/>
        <v/>
      </c>
      <c r="R23" s="50"/>
      <c r="S23" s="21" t="str">
        <f t="shared" si="22"/>
        <v/>
      </c>
      <c r="T23" s="51"/>
      <c r="U23" s="175"/>
      <c r="V23" s="49"/>
      <c r="W23" s="21" t="str">
        <f t="shared" si="23"/>
        <v/>
      </c>
      <c r="X23" s="50"/>
      <c r="Y23" s="21" t="str">
        <f t="shared" si="24"/>
        <v/>
      </c>
      <c r="Z23" s="51"/>
      <c r="AA23" s="175"/>
      <c r="AB23" s="49"/>
      <c r="AC23" s="21" t="str">
        <f t="shared" si="25"/>
        <v/>
      </c>
      <c r="AD23" s="50"/>
      <c r="AE23" s="21" t="str">
        <f t="shared" si="26"/>
        <v/>
      </c>
      <c r="AF23" s="51"/>
      <c r="AG23" s="175"/>
      <c r="AH23" s="49"/>
      <c r="AI23" s="21" t="str">
        <f t="shared" si="27"/>
        <v/>
      </c>
      <c r="AJ23" s="50"/>
      <c r="AK23" s="21" t="str">
        <f t="shared" si="28"/>
        <v/>
      </c>
      <c r="AL23" s="51"/>
      <c r="AM23" s="176"/>
      <c r="AN23" s="23">
        <f t="shared" si="29"/>
        <v>3</v>
      </c>
      <c r="AO23" s="21">
        <f t="shared" si="30"/>
        <v>45</v>
      </c>
      <c r="AP23" s="24">
        <f t="shared" si="31"/>
        <v>1</v>
      </c>
      <c r="AQ23" s="21">
        <f t="shared" si="32"/>
        <v>15</v>
      </c>
      <c r="AR23" s="24">
        <f t="shared" si="33"/>
        <v>5</v>
      </c>
      <c r="AS23" s="25" t="s">
        <v>22</v>
      </c>
    </row>
    <row r="24" spans="1:54" ht="15.75" customHeight="1">
      <c r="A24" s="210" t="s">
        <v>115</v>
      </c>
      <c r="B24" s="48" t="s">
        <v>21</v>
      </c>
      <c r="C24" s="193" t="s">
        <v>62</v>
      </c>
      <c r="D24" s="49"/>
      <c r="E24" s="21" t="str">
        <f t="shared" si="17"/>
        <v/>
      </c>
      <c r="F24" s="50"/>
      <c r="G24" s="21" t="str">
        <f t="shared" si="18"/>
        <v/>
      </c>
      <c r="H24" s="22"/>
      <c r="I24" s="22"/>
      <c r="J24" s="20"/>
      <c r="K24" s="21" t="str">
        <f t="shared" si="19"/>
        <v/>
      </c>
      <c r="L24" s="50">
        <v>2</v>
      </c>
      <c r="M24" s="21">
        <f t="shared" si="20"/>
        <v>30</v>
      </c>
      <c r="N24" s="51">
        <v>3</v>
      </c>
      <c r="O24" s="175" t="s">
        <v>87</v>
      </c>
      <c r="P24" s="49"/>
      <c r="Q24" s="21" t="str">
        <f t="shared" si="21"/>
        <v/>
      </c>
      <c r="R24" s="50"/>
      <c r="S24" s="21" t="str">
        <f t="shared" si="22"/>
        <v/>
      </c>
      <c r="T24" s="51"/>
      <c r="U24" s="175"/>
      <c r="V24" s="49"/>
      <c r="W24" s="21" t="str">
        <f t="shared" si="23"/>
        <v/>
      </c>
      <c r="X24" s="50"/>
      <c r="Y24" s="21" t="str">
        <f t="shared" si="24"/>
        <v/>
      </c>
      <c r="Z24" s="51"/>
      <c r="AA24" s="175"/>
      <c r="AB24" s="49"/>
      <c r="AC24" s="21" t="str">
        <f t="shared" si="25"/>
        <v/>
      </c>
      <c r="AD24" s="50"/>
      <c r="AE24" s="21" t="str">
        <f t="shared" si="26"/>
        <v/>
      </c>
      <c r="AF24" s="51"/>
      <c r="AG24" s="175"/>
      <c r="AH24" s="49"/>
      <c r="AI24" s="21" t="str">
        <f t="shared" si="27"/>
        <v/>
      </c>
      <c r="AJ24" s="50"/>
      <c r="AK24" s="21" t="str">
        <f t="shared" si="28"/>
        <v/>
      </c>
      <c r="AL24" s="51"/>
      <c r="AM24" s="176"/>
      <c r="AN24" s="23" t="str">
        <f t="shared" si="29"/>
        <v/>
      </c>
      <c r="AO24" s="21" t="str">
        <f t="shared" si="30"/>
        <v/>
      </c>
      <c r="AP24" s="24">
        <f t="shared" si="31"/>
        <v>2</v>
      </c>
      <c r="AQ24" s="21">
        <f t="shared" si="32"/>
        <v>30</v>
      </c>
      <c r="AR24" s="24">
        <f t="shared" si="33"/>
        <v>3</v>
      </c>
      <c r="AS24" s="25" t="s">
        <v>22</v>
      </c>
    </row>
    <row r="25" spans="1:54" ht="15.75" customHeight="1">
      <c r="A25" s="209" t="s">
        <v>120</v>
      </c>
      <c r="B25" s="48" t="s">
        <v>21</v>
      </c>
      <c r="C25" s="195" t="s">
        <v>95</v>
      </c>
      <c r="D25" s="49"/>
      <c r="E25" s="21" t="str">
        <f t="shared" si="17"/>
        <v/>
      </c>
      <c r="F25" s="50"/>
      <c r="G25" s="21" t="str">
        <f t="shared" si="18"/>
        <v/>
      </c>
      <c r="H25" s="22"/>
      <c r="I25" s="22"/>
      <c r="J25" s="20">
        <v>2</v>
      </c>
      <c r="K25" s="21">
        <f t="shared" si="19"/>
        <v>30</v>
      </c>
      <c r="L25" s="50">
        <v>1</v>
      </c>
      <c r="M25" s="21">
        <f t="shared" si="20"/>
        <v>15</v>
      </c>
      <c r="N25" s="51">
        <v>5</v>
      </c>
      <c r="O25" s="175" t="s">
        <v>92</v>
      </c>
      <c r="P25" s="49"/>
      <c r="Q25" s="21" t="str">
        <f t="shared" si="21"/>
        <v/>
      </c>
      <c r="R25" s="50"/>
      <c r="S25" s="21" t="str">
        <f t="shared" si="22"/>
        <v/>
      </c>
      <c r="T25" s="51"/>
      <c r="U25" s="175"/>
      <c r="V25" s="49"/>
      <c r="W25" s="21" t="str">
        <f t="shared" si="23"/>
        <v/>
      </c>
      <c r="X25" s="50"/>
      <c r="Y25" s="21" t="str">
        <f t="shared" si="24"/>
        <v/>
      </c>
      <c r="Z25" s="51"/>
      <c r="AA25" s="175"/>
      <c r="AB25" s="49"/>
      <c r="AC25" s="21" t="str">
        <f t="shared" si="25"/>
        <v/>
      </c>
      <c r="AD25" s="50"/>
      <c r="AE25" s="21" t="str">
        <f t="shared" si="26"/>
        <v/>
      </c>
      <c r="AF25" s="51"/>
      <c r="AG25" s="175"/>
      <c r="AH25" s="49"/>
      <c r="AI25" s="21" t="str">
        <f t="shared" si="27"/>
        <v/>
      </c>
      <c r="AJ25" s="50"/>
      <c r="AK25" s="21" t="str">
        <f t="shared" si="28"/>
        <v/>
      </c>
      <c r="AL25" s="51"/>
      <c r="AM25" s="176"/>
      <c r="AN25" s="23">
        <f t="shared" si="29"/>
        <v>2</v>
      </c>
      <c r="AO25" s="21">
        <f t="shared" si="30"/>
        <v>30</v>
      </c>
      <c r="AP25" s="24">
        <f t="shared" si="31"/>
        <v>1</v>
      </c>
      <c r="AQ25" s="21">
        <f t="shared" si="32"/>
        <v>15</v>
      </c>
      <c r="AR25" s="24">
        <f t="shared" si="33"/>
        <v>5</v>
      </c>
      <c r="AS25" s="25" t="s">
        <v>22</v>
      </c>
    </row>
    <row r="26" spans="1:54" ht="15.75" customHeight="1">
      <c r="A26" s="209" t="s">
        <v>121</v>
      </c>
      <c r="B26" s="48" t="s">
        <v>21</v>
      </c>
      <c r="C26" s="195" t="s">
        <v>101</v>
      </c>
      <c r="D26" s="49"/>
      <c r="E26" s="21" t="str">
        <f t="shared" si="17"/>
        <v/>
      </c>
      <c r="F26" s="50"/>
      <c r="G26" s="21" t="str">
        <f t="shared" si="18"/>
        <v/>
      </c>
      <c r="H26" s="22"/>
      <c r="I26" s="22"/>
      <c r="J26" s="20"/>
      <c r="K26" s="21" t="str">
        <f t="shared" si="19"/>
        <v/>
      </c>
      <c r="L26" s="50"/>
      <c r="M26" s="21" t="str">
        <f t="shared" si="20"/>
        <v/>
      </c>
      <c r="N26" s="51"/>
      <c r="O26" s="175"/>
      <c r="P26" s="49">
        <v>2</v>
      </c>
      <c r="Q26" s="21">
        <f t="shared" si="21"/>
        <v>30</v>
      </c>
      <c r="R26" s="50">
        <v>1</v>
      </c>
      <c r="S26" s="21">
        <f t="shared" si="22"/>
        <v>15</v>
      </c>
      <c r="T26" s="51">
        <v>3</v>
      </c>
      <c r="U26" s="175" t="s">
        <v>74</v>
      </c>
      <c r="V26" s="49"/>
      <c r="W26" s="21" t="str">
        <f t="shared" si="23"/>
        <v/>
      </c>
      <c r="X26" s="50"/>
      <c r="Y26" s="21" t="str">
        <f t="shared" si="24"/>
        <v/>
      </c>
      <c r="Z26" s="51"/>
      <c r="AA26" s="175"/>
      <c r="AB26" s="49"/>
      <c r="AC26" s="21" t="str">
        <f t="shared" si="25"/>
        <v/>
      </c>
      <c r="AD26" s="50"/>
      <c r="AE26" s="21" t="str">
        <f t="shared" si="26"/>
        <v/>
      </c>
      <c r="AF26" s="51"/>
      <c r="AG26" s="175"/>
      <c r="AH26" s="49"/>
      <c r="AI26" s="21" t="str">
        <f t="shared" si="27"/>
        <v/>
      </c>
      <c r="AJ26" s="50"/>
      <c r="AK26" s="21" t="str">
        <f t="shared" si="28"/>
        <v/>
      </c>
      <c r="AL26" s="51"/>
      <c r="AM26" s="176"/>
      <c r="AN26" s="23">
        <f t="shared" si="29"/>
        <v>2</v>
      </c>
      <c r="AO26" s="21">
        <f t="shared" si="30"/>
        <v>30</v>
      </c>
      <c r="AP26" s="24">
        <f t="shared" si="31"/>
        <v>1</v>
      </c>
      <c r="AQ26" s="21">
        <f t="shared" si="32"/>
        <v>15</v>
      </c>
      <c r="AR26" s="24">
        <f t="shared" si="33"/>
        <v>3</v>
      </c>
      <c r="AS26" s="25" t="s">
        <v>22</v>
      </c>
    </row>
    <row r="27" spans="1:54" ht="15.75" customHeight="1">
      <c r="A27" s="209" t="s">
        <v>109</v>
      </c>
      <c r="B27" s="48" t="s">
        <v>21</v>
      </c>
      <c r="C27" s="193" t="s">
        <v>111</v>
      </c>
      <c r="D27" s="49"/>
      <c r="E27" s="21" t="str">
        <f t="shared" si="17"/>
        <v/>
      </c>
      <c r="F27" s="50"/>
      <c r="G27" s="21" t="str">
        <f t="shared" si="18"/>
        <v/>
      </c>
      <c r="H27" s="22"/>
      <c r="I27" s="22"/>
      <c r="J27" s="20"/>
      <c r="K27" s="21" t="str">
        <f t="shared" si="19"/>
        <v/>
      </c>
      <c r="L27" s="50"/>
      <c r="M27" s="21" t="str">
        <f t="shared" si="20"/>
        <v/>
      </c>
      <c r="N27" s="51"/>
      <c r="O27" s="175"/>
      <c r="P27" s="49">
        <v>1</v>
      </c>
      <c r="Q27" s="21">
        <f t="shared" si="21"/>
        <v>15</v>
      </c>
      <c r="R27" s="50">
        <v>1</v>
      </c>
      <c r="S27" s="21">
        <f t="shared" si="22"/>
        <v>15</v>
      </c>
      <c r="T27" s="51">
        <v>4</v>
      </c>
      <c r="U27" s="175" t="s">
        <v>74</v>
      </c>
      <c r="V27" s="49"/>
      <c r="W27" s="21" t="str">
        <f t="shared" si="23"/>
        <v/>
      </c>
      <c r="X27" s="50"/>
      <c r="Y27" s="21" t="str">
        <f t="shared" si="24"/>
        <v/>
      </c>
      <c r="Z27" s="51"/>
      <c r="AA27" s="175"/>
      <c r="AB27" s="49"/>
      <c r="AC27" s="21" t="str">
        <f t="shared" si="25"/>
        <v/>
      </c>
      <c r="AD27" s="50"/>
      <c r="AE27" s="21" t="str">
        <f t="shared" si="26"/>
        <v/>
      </c>
      <c r="AF27" s="51"/>
      <c r="AG27" s="175"/>
      <c r="AH27" s="49"/>
      <c r="AI27" s="21" t="str">
        <f t="shared" si="27"/>
        <v/>
      </c>
      <c r="AJ27" s="50"/>
      <c r="AK27" s="21" t="str">
        <f t="shared" si="28"/>
        <v/>
      </c>
      <c r="AL27" s="51"/>
      <c r="AM27" s="176"/>
      <c r="AN27" s="23">
        <f t="shared" si="29"/>
        <v>1</v>
      </c>
      <c r="AO27" s="21">
        <f t="shared" si="30"/>
        <v>15</v>
      </c>
      <c r="AP27" s="24">
        <f t="shared" si="31"/>
        <v>1</v>
      </c>
      <c r="AQ27" s="21">
        <f t="shared" si="32"/>
        <v>15</v>
      </c>
      <c r="AR27" s="24">
        <f t="shared" si="33"/>
        <v>4</v>
      </c>
      <c r="AS27" s="25" t="s">
        <v>22</v>
      </c>
    </row>
    <row r="28" spans="1:54" ht="15.75" customHeight="1">
      <c r="A28" s="18"/>
      <c r="B28" s="198" t="s">
        <v>69</v>
      </c>
      <c r="C28" s="199" t="s">
        <v>70</v>
      </c>
      <c r="D28" s="49">
        <v>2</v>
      </c>
      <c r="E28" s="21">
        <f t="shared" si="17"/>
        <v>30</v>
      </c>
      <c r="F28" s="50"/>
      <c r="G28" s="21" t="str">
        <f t="shared" si="18"/>
        <v/>
      </c>
      <c r="H28" s="22">
        <v>3</v>
      </c>
      <c r="I28" s="22" t="s">
        <v>74</v>
      </c>
      <c r="J28" s="20"/>
      <c r="K28" s="21" t="str">
        <f t="shared" si="19"/>
        <v/>
      </c>
      <c r="L28" s="50"/>
      <c r="M28" s="21" t="str">
        <f t="shared" si="20"/>
        <v/>
      </c>
      <c r="N28" s="51"/>
      <c r="O28" s="26"/>
      <c r="P28" s="49"/>
      <c r="Q28" s="21" t="str">
        <f t="shared" si="21"/>
        <v/>
      </c>
      <c r="R28" s="50"/>
      <c r="S28" s="21" t="str">
        <f t="shared" si="22"/>
        <v/>
      </c>
      <c r="T28" s="51"/>
      <c r="U28" s="26"/>
      <c r="V28" s="49"/>
      <c r="W28" s="21" t="str">
        <f t="shared" si="23"/>
        <v/>
      </c>
      <c r="X28" s="50"/>
      <c r="Y28" s="21" t="str">
        <f t="shared" si="24"/>
        <v/>
      </c>
      <c r="Z28" s="51"/>
      <c r="AA28" s="26"/>
      <c r="AB28" s="49"/>
      <c r="AC28" s="21" t="str">
        <f t="shared" si="25"/>
        <v/>
      </c>
      <c r="AD28" s="50"/>
      <c r="AE28" s="21" t="str">
        <f t="shared" si="26"/>
        <v/>
      </c>
      <c r="AF28" s="51"/>
      <c r="AG28" s="26"/>
      <c r="AH28" s="49"/>
      <c r="AI28" s="21" t="str">
        <f t="shared" si="27"/>
        <v/>
      </c>
      <c r="AJ28" s="50"/>
      <c r="AK28" s="21" t="str">
        <f t="shared" si="28"/>
        <v/>
      </c>
      <c r="AL28" s="51"/>
      <c r="AM28" s="177"/>
      <c r="AN28" s="23">
        <f t="shared" si="29"/>
        <v>2</v>
      </c>
      <c r="AO28" s="21">
        <f t="shared" si="30"/>
        <v>30</v>
      </c>
      <c r="AP28" s="24" t="str">
        <f t="shared" si="31"/>
        <v/>
      </c>
      <c r="AQ28" s="21" t="str">
        <f t="shared" si="32"/>
        <v/>
      </c>
      <c r="AR28" s="24">
        <f t="shared" si="33"/>
        <v>3</v>
      </c>
      <c r="AS28" s="25" t="s">
        <v>22</v>
      </c>
    </row>
    <row r="29" spans="1:54" s="17" customFormat="1" ht="15.75" customHeight="1" thickBot="1">
      <c r="A29" s="27"/>
      <c r="B29" s="28"/>
      <c r="C29" s="13" t="s">
        <v>25</v>
      </c>
      <c r="D29" s="53">
        <f>SUM(D20:D28)</f>
        <v>8</v>
      </c>
      <c r="E29" s="54">
        <f t="shared" si="17"/>
        <v>120</v>
      </c>
      <c r="F29" s="32">
        <f>SUM(F20:F28)</f>
        <v>3</v>
      </c>
      <c r="G29" s="54">
        <f t="shared" si="18"/>
        <v>45</v>
      </c>
      <c r="H29" s="32">
        <f>SUM(H20:H28)</f>
        <v>14</v>
      </c>
      <c r="I29" s="55" t="s">
        <v>22</v>
      </c>
      <c r="J29" s="53">
        <f>SUM(J20:J28)</f>
        <v>5</v>
      </c>
      <c r="K29" s="54">
        <f t="shared" si="19"/>
        <v>75</v>
      </c>
      <c r="L29" s="32">
        <f>SUM(L20:L28)</f>
        <v>4</v>
      </c>
      <c r="M29" s="54">
        <f t="shared" si="20"/>
        <v>60</v>
      </c>
      <c r="N29" s="32">
        <f>SUM(N20:N28)</f>
        <v>13</v>
      </c>
      <c r="O29" s="33" t="s">
        <v>22</v>
      </c>
      <c r="P29" s="53">
        <f>SUM(P20:P28)</f>
        <v>3</v>
      </c>
      <c r="Q29" s="54">
        <f t="shared" si="21"/>
        <v>45</v>
      </c>
      <c r="R29" s="32">
        <f>SUM(R20:R28)</f>
        <v>2</v>
      </c>
      <c r="S29" s="54">
        <f t="shared" si="22"/>
        <v>30</v>
      </c>
      <c r="T29" s="32">
        <f>SUM(T20:T28)</f>
        <v>7</v>
      </c>
      <c r="U29" s="33" t="s">
        <v>22</v>
      </c>
      <c r="V29" s="53">
        <f>SUM(V20:V28)</f>
        <v>0</v>
      </c>
      <c r="W29" s="54" t="str">
        <f t="shared" si="23"/>
        <v/>
      </c>
      <c r="X29" s="32">
        <f>SUM(X20:X28)</f>
        <v>0</v>
      </c>
      <c r="Y29" s="54" t="str">
        <f t="shared" si="24"/>
        <v/>
      </c>
      <c r="Z29" s="32">
        <f>SUM(Z20:Z28)</f>
        <v>0</v>
      </c>
      <c r="AA29" s="33" t="s">
        <v>22</v>
      </c>
      <c r="AB29" s="53">
        <f>SUM(AB20:AB28)</f>
        <v>0</v>
      </c>
      <c r="AC29" s="54" t="str">
        <f t="shared" si="25"/>
        <v/>
      </c>
      <c r="AD29" s="32">
        <f>SUM(AD20:AD28)</f>
        <v>0</v>
      </c>
      <c r="AE29" s="54" t="str">
        <f t="shared" si="26"/>
        <v/>
      </c>
      <c r="AF29" s="32">
        <f>SUM(AF20:AF28)</f>
        <v>0</v>
      </c>
      <c r="AG29" s="33" t="s">
        <v>22</v>
      </c>
      <c r="AH29" s="53">
        <f>SUM(AH20:AH28)</f>
        <v>0</v>
      </c>
      <c r="AI29" s="54" t="str">
        <f t="shared" si="27"/>
        <v/>
      </c>
      <c r="AJ29" s="32">
        <f>SUM(AJ20:AJ28)</f>
        <v>0</v>
      </c>
      <c r="AK29" s="54" t="str">
        <f t="shared" si="28"/>
        <v/>
      </c>
      <c r="AL29" s="32">
        <f>SUM(AL20:AL28)</f>
        <v>0</v>
      </c>
      <c r="AM29" s="178" t="s">
        <v>22</v>
      </c>
      <c r="AN29" s="35">
        <f t="shared" si="29"/>
        <v>16</v>
      </c>
      <c r="AO29" s="36">
        <f t="shared" si="30"/>
        <v>240</v>
      </c>
      <c r="AP29" s="37">
        <f t="shared" si="31"/>
        <v>9</v>
      </c>
      <c r="AQ29" s="36">
        <f t="shared" si="32"/>
        <v>135</v>
      </c>
      <c r="AR29" s="37">
        <f t="shared" si="33"/>
        <v>34</v>
      </c>
      <c r="AS29" s="38" t="s">
        <v>22</v>
      </c>
    </row>
    <row r="30" spans="1:54" s="17" customFormat="1" ht="15.75" customHeight="1">
      <c r="A30" s="39" t="s">
        <v>8</v>
      </c>
      <c r="B30" s="40"/>
      <c r="C30" s="146" t="s">
        <v>47</v>
      </c>
      <c r="D30" s="41"/>
      <c r="E30" s="42"/>
      <c r="F30" s="43"/>
      <c r="G30" s="42"/>
      <c r="H30" s="43"/>
      <c r="I30" s="44"/>
      <c r="J30" s="43"/>
      <c r="K30" s="42"/>
      <c r="L30" s="43"/>
      <c r="M30" s="42"/>
      <c r="N30" s="43"/>
      <c r="O30" s="44"/>
      <c r="P30" s="43"/>
      <c r="Q30" s="42"/>
      <c r="R30" s="43"/>
      <c r="S30" s="42"/>
      <c r="T30" s="43"/>
      <c r="U30" s="44"/>
      <c r="V30" s="43"/>
      <c r="W30" s="42"/>
      <c r="X30" s="43"/>
      <c r="Y30" s="42"/>
      <c r="Z30" s="43"/>
      <c r="AA30" s="44"/>
      <c r="AB30" s="44"/>
      <c r="AC30" s="44"/>
      <c r="AD30" s="44"/>
      <c r="AE30" s="44"/>
      <c r="AF30" s="44"/>
      <c r="AG30" s="44"/>
      <c r="AH30" s="43"/>
      <c r="AI30" s="42"/>
      <c r="AJ30" s="43"/>
      <c r="AK30" s="42"/>
      <c r="AL30" s="43"/>
      <c r="AM30" s="147"/>
      <c r="AN30" s="168"/>
      <c r="AO30" s="169"/>
      <c r="AP30" s="169"/>
      <c r="AQ30" s="169"/>
      <c r="AR30" s="169"/>
      <c r="AS30" s="170"/>
    </row>
    <row r="31" spans="1:54" ht="15.75" customHeight="1">
      <c r="A31" s="209" t="s">
        <v>123</v>
      </c>
      <c r="B31" s="51" t="s">
        <v>21</v>
      </c>
      <c r="C31" s="195" t="s">
        <v>100</v>
      </c>
      <c r="D31" s="49">
        <v>1</v>
      </c>
      <c r="E31" s="21">
        <f t="shared" ref="E31:E47" si="34">IF(D31*15=0,"",D31*15)</f>
        <v>15</v>
      </c>
      <c r="F31" s="50">
        <v>2</v>
      </c>
      <c r="G31" s="21">
        <f t="shared" ref="G31:G46" si="35">IF(F31*15=0,"",F31*15)</f>
        <v>30</v>
      </c>
      <c r="H31" s="50">
        <v>3</v>
      </c>
      <c r="I31" s="26" t="s">
        <v>92</v>
      </c>
      <c r="J31" s="49"/>
      <c r="K31" s="21" t="str">
        <f t="shared" ref="K31:K47" si="36">IF(J31*15=0,"",J31*15)</f>
        <v/>
      </c>
      <c r="L31" s="50"/>
      <c r="M31" s="21" t="str">
        <f t="shared" ref="M31:M46" si="37">IF(L31*15=0,"",L31*15)</f>
        <v/>
      </c>
      <c r="N31" s="50"/>
      <c r="O31" s="26"/>
      <c r="P31" s="49"/>
      <c r="Q31" s="21" t="str">
        <f t="shared" ref="Q31:Q47" si="38">IF(P31*15=0,"",P31*15)</f>
        <v/>
      </c>
      <c r="R31" s="50"/>
      <c r="S31" s="21" t="str">
        <f t="shared" ref="S31:S46" si="39">IF(R31*15=0,"",R31*15)</f>
        <v/>
      </c>
      <c r="T31" s="50"/>
      <c r="U31" s="26"/>
      <c r="V31" s="49"/>
      <c r="W31" s="21" t="str">
        <f t="shared" ref="W31:W47" si="40">IF(V31*15=0,"",V31*15)</f>
        <v/>
      </c>
      <c r="X31" s="50"/>
      <c r="Y31" s="21" t="str">
        <f t="shared" ref="Y31:Y46" si="41">IF(X31*15=0,"",X31*15)</f>
        <v/>
      </c>
      <c r="Z31" s="50"/>
      <c r="AA31" s="26"/>
      <c r="AB31" s="49"/>
      <c r="AC31" s="21" t="str">
        <f t="shared" ref="AC31:AC47" si="42">IF(AB31*15=0,"",AB31*15)</f>
        <v/>
      </c>
      <c r="AD31" s="50"/>
      <c r="AE31" s="21" t="str">
        <f t="shared" ref="AE31:AE46" si="43">IF(AD31*15=0,"",AD31*15)</f>
        <v/>
      </c>
      <c r="AF31" s="149"/>
      <c r="AG31" s="26"/>
      <c r="AH31" s="49"/>
      <c r="AI31" s="21" t="str">
        <f t="shared" ref="AI31:AI47" si="44">IF(AH31*15=0,"",AH31*15)</f>
        <v/>
      </c>
      <c r="AJ31" s="50"/>
      <c r="AK31" s="21" t="str">
        <f t="shared" ref="AK31:AK46" si="45">IF(AJ31*15=0,"",AJ31*15)</f>
        <v/>
      </c>
      <c r="AL31" s="149"/>
      <c r="AM31" s="52"/>
      <c r="AN31" s="23">
        <f t="shared" ref="AN31:AN47" si="46">IF(D31+J31+P31+V31+AB31+AH31=0,"",D31+J31+P31+V31+AB31+AH31)</f>
        <v>1</v>
      </c>
      <c r="AO31" s="21">
        <f t="shared" ref="AO31:AO47" si="47">IF((D31+J31+P31+V31+AB31+AH31)*15=0,"",(D31+J31+P31+V31+AB31+AH31)*15)</f>
        <v>15</v>
      </c>
      <c r="AP31" s="24">
        <f t="shared" ref="AP31:AP47" si="48">IF(F31+L31+R31+X31+AD31+AJ31=0,"",F31+L31+R31+X31+AD31+AJ31)</f>
        <v>2</v>
      </c>
      <c r="AQ31" s="21">
        <f t="shared" ref="AQ31:AQ47" si="49">IF((F31+L31+R31+X31+AD31+AJ31)*15=0,"",(F31+L31+R31+X31+AD31+AJ31)*15)</f>
        <v>30</v>
      </c>
      <c r="AR31" s="24">
        <f t="shared" ref="AR31:AR47" si="50">IF(H31+N31+T31+Z31+AF31+AL31=0,"",H31+N31+T31+Z31+AF31+AL31)</f>
        <v>3</v>
      </c>
      <c r="AS31" s="150" t="s">
        <v>48</v>
      </c>
      <c r="BB31" s="1"/>
    </row>
    <row r="32" spans="1:54" ht="15.75" customHeight="1">
      <c r="A32" s="209" t="s">
        <v>124</v>
      </c>
      <c r="B32" s="51" t="s">
        <v>21</v>
      </c>
      <c r="C32" s="195" t="s">
        <v>88</v>
      </c>
      <c r="D32" s="49"/>
      <c r="E32" s="21" t="str">
        <f t="shared" si="34"/>
        <v/>
      </c>
      <c r="F32" s="50"/>
      <c r="G32" s="21" t="str">
        <f t="shared" si="35"/>
        <v/>
      </c>
      <c r="H32" s="50"/>
      <c r="I32" s="26"/>
      <c r="J32" s="49">
        <v>2</v>
      </c>
      <c r="K32" s="21">
        <f t="shared" si="36"/>
        <v>30</v>
      </c>
      <c r="L32" s="50">
        <v>1</v>
      </c>
      <c r="M32" s="21">
        <f t="shared" si="37"/>
        <v>15</v>
      </c>
      <c r="N32" s="50">
        <v>4</v>
      </c>
      <c r="O32" s="26" t="s">
        <v>92</v>
      </c>
      <c r="P32" s="49"/>
      <c r="Q32" s="21" t="str">
        <f t="shared" si="38"/>
        <v/>
      </c>
      <c r="R32" s="50"/>
      <c r="S32" s="21" t="str">
        <f t="shared" si="39"/>
        <v/>
      </c>
      <c r="T32" s="50"/>
      <c r="U32" s="26"/>
      <c r="V32" s="49"/>
      <c r="W32" s="21" t="str">
        <f t="shared" si="40"/>
        <v/>
      </c>
      <c r="X32" s="50"/>
      <c r="Y32" s="21" t="str">
        <f t="shared" si="41"/>
        <v/>
      </c>
      <c r="Z32" s="50"/>
      <c r="AA32" s="26" t="s">
        <v>85</v>
      </c>
      <c r="AB32" s="49"/>
      <c r="AC32" s="21" t="str">
        <f t="shared" si="42"/>
        <v/>
      </c>
      <c r="AD32" s="50"/>
      <c r="AE32" s="21" t="str">
        <f t="shared" si="43"/>
        <v/>
      </c>
      <c r="AF32" s="149"/>
      <c r="AG32" s="26"/>
      <c r="AH32" s="49"/>
      <c r="AI32" s="21" t="str">
        <f t="shared" si="44"/>
        <v/>
      </c>
      <c r="AJ32" s="50"/>
      <c r="AK32" s="21" t="str">
        <f t="shared" si="45"/>
        <v/>
      </c>
      <c r="AL32" s="149"/>
      <c r="AM32" s="52"/>
      <c r="AN32" s="23">
        <f t="shared" si="46"/>
        <v>2</v>
      </c>
      <c r="AO32" s="21">
        <f t="shared" si="47"/>
        <v>30</v>
      </c>
      <c r="AP32" s="24">
        <f t="shared" si="48"/>
        <v>1</v>
      </c>
      <c r="AQ32" s="21">
        <f t="shared" si="49"/>
        <v>15</v>
      </c>
      <c r="AR32" s="24">
        <f t="shared" si="50"/>
        <v>4</v>
      </c>
      <c r="AS32" s="150" t="s">
        <v>48</v>
      </c>
      <c r="BB32" s="1"/>
    </row>
    <row r="33" spans="1:45" ht="15.75" customHeight="1">
      <c r="A33" s="209" t="s">
        <v>125</v>
      </c>
      <c r="B33" s="51" t="s">
        <v>21</v>
      </c>
      <c r="C33" s="195" t="s">
        <v>97</v>
      </c>
      <c r="D33" s="49"/>
      <c r="E33" s="21" t="str">
        <f t="shared" si="34"/>
        <v/>
      </c>
      <c r="F33" s="50"/>
      <c r="G33" s="21" t="str">
        <f t="shared" si="35"/>
        <v/>
      </c>
      <c r="H33" s="50"/>
      <c r="I33" s="26"/>
      <c r="J33" s="49">
        <v>1</v>
      </c>
      <c r="K33" s="21">
        <f t="shared" si="36"/>
        <v>15</v>
      </c>
      <c r="L33" s="50">
        <v>1</v>
      </c>
      <c r="M33" s="21">
        <f t="shared" si="37"/>
        <v>15</v>
      </c>
      <c r="N33" s="50">
        <v>3</v>
      </c>
      <c r="O33" s="26" t="s">
        <v>87</v>
      </c>
      <c r="P33" s="49"/>
      <c r="Q33" s="21" t="str">
        <f t="shared" si="38"/>
        <v/>
      </c>
      <c r="R33" s="50"/>
      <c r="S33" s="21" t="str">
        <f t="shared" si="39"/>
        <v/>
      </c>
      <c r="T33" s="50"/>
      <c r="U33" s="26"/>
      <c r="V33" s="49"/>
      <c r="W33" s="21" t="str">
        <f t="shared" si="40"/>
        <v/>
      </c>
      <c r="X33" s="50"/>
      <c r="Y33" s="21" t="str">
        <f t="shared" si="41"/>
        <v/>
      </c>
      <c r="Z33" s="50"/>
      <c r="AA33" s="26"/>
      <c r="AB33" s="49"/>
      <c r="AC33" s="21" t="str">
        <f t="shared" si="42"/>
        <v/>
      </c>
      <c r="AD33" s="50"/>
      <c r="AE33" s="21" t="str">
        <f t="shared" si="43"/>
        <v/>
      </c>
      <c r="AF33" s="149"/>
      <c r="AG33" s="26"/>
      <c r="AH33" s="49"/>
      <c r="AI33" s="21" t="str">
        <f t="shared" si="44"/>
        <v/>
      </c>
      <c r="AJ33" s="50"/>
      <c r="AK33" s="21" t="str">
        <f t="shared" si="45"/>
        <v/>
      </c>
      <c r="AL33" s="149"/>
      <c r="AM33" s="52"/>
      <c r="AN33" s="23">
        <f t="shared" si="46"/>
        <v>1</v>
      </c>
      <c r="AO33" s="21">
        <f t="shared" si="47"/>
        <v>15</v>
      </c>
      <c r="AP33" s="24">
        <f t="shared" si="48"/>
        <v>1</v>
      </c>
      <c r="AQ33" s="21">
        <f t="shared" si="49"/>
        <v>15</v>
      </c>
      <c r="AR33" s="24">
        <f t="shared" si="50"/>
        <v>3</v>
      </c>
      <c r="AS33" s="150" t="s">
        <v>48</v>
      </c>
    </row>
    <row r="34" spans="1:45" ht="15.75" customHeight="1">
      <c r="A34" s="209" t="s">
        <v>126</v>
      </c>
      <c r="B34" s="51" t="s">
        <v>21</v>
      </c>
      <c r="C34" s="195" t="s">
        <v>89</v>
      </c>
      <c r="D34" s="49"/>
      <c r="E34" s="21" t="str">
        <f t="shared" si="34"/>
        <v/>
      </c>
      <c r="F34" s="50"/>
      <c r="G34" s="21" t="str">
        <f t="shared" si="35"/>
        <v/>
      </c>
      <c r="H34" s="50"/>
      <c r="I34" s="26"/>
      <c r="J34" s="49">
        <v>2</v>
      </c>
      <c r="K34" s="21">
        <f t="shared" si="36"/>
        <v>30</v>
      </c>
      <c r="L34" s="50"/>
      <c r="M34" s="21" t="str">
        <f t="shared" si="37"/>
        <v/>
      </c>
      <c r="N34" s="50">
        <v>2</v>
      </c>
      <c r="O34" s="26" t="s">
        <v>74</v>
      </c>
      <c r="P34" s="49"/>
      <c r="Q34" s="21" t="str">
        <f t="shared" si="38"/>
        <v/>
      </c>
      <c r="R34" s="50"/>
      <c r="S34" s="21" t="str">
        <f t="shared" si="39"/>
        <v/>
      </c>
      <c r="T34" s="50"/>
      <c r="U34" s="26"/>
      <c r="V34" s="49"/>
      <c r="W34" s="21" t="str">
        <f t="shared" si="40"/>
        <v/>
      </c>
      <c r="X34" s="50"/>
      <c r="Y34" s="21" t="str">
        <f t="shared" si="41"/>
        <v/>
      </c>
      <c r="Z34" s="50"/>
      <c r="AA34" s="26"/>
      <c r="AB34" s="49"/>
      <c r="AC34" s="21" t="str">
        <f t="shared" si="42"/>
        <v/>
      </c>
      <c r="AD34" s="50"/>
      <c r="AE34" s="21" t="str">
        <f t="shared" si="43"/>
        <v/>
      </c>
      <c r="AF34" s="149"/>
      <c r="AG34" s="26"/>
      <c r="AH34" s="49"/>
      <c r="AI34" s="21" t="str">
        <f t="shared" si="44"/>
        <v/>
      </c>
      <c r="AJ34" s="50"/>
      <c r="AK34" s="21" t="str">
        <f t="shared" si="45"/>
        <v/>
      </c>
      <c r="AL34" s="149"/>
      <c r="AM34" s="52"/>
      <c r="AN34" s="23">
        <f t="shared" si="46"/>
        <v>2</v>
      </c>
      <c r="AO34" s="21">
        <f t="shared" si="47"/>
        <v>30</v>
      </c>
      <c r="AP34" s="24" t="str">
        <f t="shared" si="48"/>
        <v/>
      </c>
      <c r="AQ34" s="21" t="str">
        <f t="shared" si="49"/>
        <v/>
      </c>
      <c r="AR34" s="24">
        <f t="shared" si="50"/>
        <v>2</v>
      </c>
      <c r="AS34" s="150" t="s">
        <v>48</v>
      </c>
    </row>
    <row r="35" spans="1:45" ht="15.75" customHeight="1">
      <c r="A35" s="148"/>
      <c r="B35" s="198" t="s">
        <v>69</v>
      </c>
      <c r="C35" s="199" t="s">
        <v>83</v>
      </c>
      <c r="D35" s="49"/>
      <c r="E35" s="21" t="str">
        <f t="shared" si="34"/>
        <v/>
      </c>
      <c r="F35" s="50"/>
      <c r="G35" s="21" t="str">
        <f t="shared" si="35"/>
        <v/>
      </c>
      <c r="H35" s="50"/>
      <c r="I35" s="26"/>
      <c r="J35" s="49">
        <v>2</v>
      </c>
      <c r="K35" s="21">
        <f t="shared" si="36"/>
        <v>30</v>
      </c>
      <c r="L35" s="50"/>
      <c r="M35" s="21" t="str">
        <f t="shared" si="37"/>
        <v/>
      </c>
      <c r="N35" s="50">
        <v>3</v>
      </c>
      <c r="O35" s="26" t="s">
        <v>74</v>
      </c>
      <c r="P35" s="49"/>
      <c r="Q35" s="21" t="str">
        <f t="shared" si="38"/>
        <v/>
      </c>
      <c r="R35" s="50"/>
      <c r="S35" s="21" t="str">
        <f t="shared" si="39"/>
        <v/>
      </c>
      <c r="T35" s="50"/>
      <c r="U35" s="26"/>
      <c r="V35" s="49"/>
      <c r="W35" s="21" t="str">
        <f t="shared" si="40"/>
        <v/>
      </c>
      <c r="X35" s="50"/>
      <c r="Y35" s="21" t="str">
        <f t="shared" si="41"/>
        <v/>
      </c>
      <c r="Z35" s="50"/>
      <c r="AA35" s="26"/>
      <c r="AB35" s="49"/>
      <c r="AC35" s="21" t="str">
        <f t="shared" si="42"/>
        <v/>
      </c>
      <c r="AD35" s="50"/>
      <c r="AE35" s="21" t="str">
        <f t="shared" si="43"/>
        <v/>
      </c>
      <c r="AF35" s="149"/>
      <c r="AG35" s="26"/>
      <c r="AH35" s="49"/>
      <c r="AI35" s="21" t="str">
        <f t="shared" si="44"/>
        <v/>
      </c>
      <c r="AJ35" s="50"/>
      <c r="AK35" s="21" t="str">
        <f t="shared" si="45"/>
        <v/>
      </c>
      <c r="AL35" s="149"/>
      <c r="AM35" s="52"/>
      <c r="AN35" s="23">
        <f t="shared" si="46"/>
        <v>2</v>
      </c>
      <c r="AO35" s="21">
        <f t="shared" si="47"/>
        <v>30</v>
      </c>
      <c r="AP35" s="24" t="str">
        <f t="shared" si="48"/>
        <v/>
      </c>
      <c r="AQ35" s="21" t="str">
        <f t="shared" si="49"/>
        <v/>
      </c>
      <c r="AR35" s="24">
        <f t="shared" si="50"/>
        <v>3</v>
      </c>
      <c r="AS35" s="150" t="s">
        <v>48</v>
      </c>
    </row>
    <row r="36" spans="1:45" ht="15.75" customHeight="1">
      <c r="A36" s="211" t="s">
        <v>127</v>
      </c>
      <c r="B36" s="51" t="s">
        <v>21</v>
      </c>
      <c r="C36" s="195" t="s">
        <v>81</v>
      </c>
      <c r="D36" s="49"/>
      <c r="E36" s="21" t="str">
        <f t="shared" si="34"/>
        <v/>
      </c>
      <c r="F36" s="50"/>
      <c r="G36" s="21" t="str">
        <f t="shared" si="35"/>
        <v/>
      </c>
      <c r="H36" s="50"/>
      <c r="I36" s="26"/>
      <c r="J36" s="49"/>
      <c r="K36" s="21" t="str">
        <f t="shared" si="36"/>
        <v/>
      </c>
      <c r="L36" s="50"/>
      <c r="M36" s="21" t="str">
        <f t="shared" si="37"/>
        <v/>
      </c>
      <c r="N36" s="50"/>
      <c r="O36" s="26"/>
      <c r="P36" s="49">
        <v>3</v>
      </c>
      <c r="Q36" s="21">
        <f t="shared" si="38"/>
        <v>45</v>
      </c>
      <c r="R36" s="50">
        <v>1</v>
      </c>
      <c r="S36" s="21">
        <f t="shared" si="39"/>
        <v>15</v>
      </c>
      <c r="T36" s="50">
        <v>4</v>
      </c>
      <c r="U36" s="26" t="s">
        <v>92</v>
      </c>
      <c r="V36" s="49"/>
      <c r="W36" s="21" t="str">
        <f t="shared" si="40"/>
        <v/>
      </c>
      <c r="X36" s="50"/>
      <c r="Y36" s="21" t="str">
        <f t="shared" si="41"/>
        <v/>
      </c>
      <c r="Z36" s="50"/>
      <c r="AA36" s="26" t="s">
        <v>85</v>
      </c>
      <c r="AB36" s="49"/>
      <c r="AC36" s="21" t="str">
        <f t="shared" si="42"/>
        <v/>
      </c>
      <c r="AD36" s="50"/>
      <c r="AE36" s="21" t="str">
        <f t="shared" si="43"/>
        <v/>
      </c>
      <c r="AF36" s="149"/>
      <c r="AG36" s="26"/>
      <c r="AH36" s="49"/>
      <c r="AI36" s="21" t="str">
        <f t="shared" si="44"/>
        <v/>
      </c>
      <c r="AJ36" s="50"/>
      <c r="AK36" s="21" t="str">
        <f t="shared" si="45"/>
        <v/>
      </c>
      <c r="AL36" s="149"/>
      <c r="AM36" s="52"/>
      <c r="AN36" s="23">
        <f t="shared" si="46"/>
        <v>3</v>
      </c>
      <c r="AO36" s="21">
        <f t="shared" si="47"/>
        <v>45</v>
      </c>
      <c r="AP36" s="24">
        <f t="shared" si="48"/>
        <v>1</v>
      </c>
      <c r="AQ36" s="21">
        <f t="shared" si="49"/>
        <v>15</v>
      </c>
      <c r="AR36" s="24">
        <f t="shared" si="50"/>
        <v>4</v>
      </c>
      <c r="AS36" s="150" t="s">
        <v>48</v>
      </c>
    </row>
    <row r="37" spans="1:45" ht="15.75" customHeight="1">
      <c r="A37" s="209" t="s">
        <v>128</v>
      </c>
      <c r="B37" s="51" t="s">
        <v>21</v>
      </c>
      <c r="C37" s="195" t="s">
        <v>91</v>
      </c>
      <c r="D37" s="49"/>
      <c r="E37" s="21" t="str">
        <f t="shared" si="34"/>
        <v/>
      </c>
      <c r="F37" s="50"/>
      <c r="G37" s="21" t="str">
        <f t="shared" si="35"/>
        <v/>
      </c>
      <c r="H37" s="50"/>
      <c r="I37" s="26"/>
      <c r="J37" s="49"/>
      <c r="K37" s="21" t="str">
        <f t="shared" si="36"/>
        <v/>
      </c>
      <c r="L37" s="50"/>
      <c r="M37" s="21" t="str">
        <f t="shared" si="37"/>
        <v/>
      </c>
      <c r="N37" s="50"/>
      <c r="O37" s="26"/>
      <c r="P37" s="49">
        <v>4</v>
      </c>
      <c r="Q37" s="21">
        <f t="shared" si="38"/>
        <v>60</v>
      </c>
      <c r="R37" s="50">
        <v>1</v>
      </c>
      <c r="S37" s="21">
        <f t="shared" si="39"/>
        <v>15</v>
      </c>
      <c r="T37" s="50">
        <v>4</v>
      </c>
      <c r="U37" s="26" t="s">
        <v>74</v>
      </c>
      <c r="V37" s="49"/>
      <c r="W37" s="21" t="str">
        <f t="shared" si="40"/>
        <v/>
      </c>
      <c r="X37" s="50"/>
      <c r="Y37" s="21" t="str">
        <f t="shared" si="41"/>
        <v/>
      </c>
      <c r="Z37" s="50"/>
      <c r="AA37" s="26" t="s">
        <v>85</v>
      </c>
      <c r="AB37" s="49"/>
      <c r="AC37" s="21" t="str">
        <f t="shared" si="42"/>
        <v/>
      </c>
      <c r="AD37" s="50"/>
      <c r="AE37" s="21" t="str">
        <f t="shared" si="43"/>
        <v/>
      </c>
      <c r="AF37" s="149"/>
      <c r="AG37" s="26"/>
      <c r="AH37" s="49"/>
      <c r="AI37" s="21" t="str">
        <f t="shared" si="44"/>
        <v/>
      </c>
      <c r="AJ37" s="50"/>
      <c r="AK37" s="21" t="str">
        <f t="shared" si="45"/>
        <v/>
      </c>
      <c r="AL37" s="149"/>
      <c r="AM37" s="52"/>
      <c r="AN37" s="23">
        <f t="shared" si="46"/>
        <v>4</v>
      </c>
      <c r="AO37" s="21">
        <f t="shared" si="47"/>
        <v>60</v>
      </c>
      <c r="AP37" s="24">
        <f t="shared" si="48"/>
        <v>1</v>
      </c>
      <c r="AQ37" s="21">
        <f t="shared" si="49"/>
        <v>15</v>
      </c>
      <c r="AR37" s="24">
        <f t="shared" si="50"/>
        <v>4</v>
      </c>
      <c r="AS37" s="150" t="s">
        <v>48</v>
      </c>
    </row>
    <row r="38" spans="1:45" ht="15.75" customHeight="1">
      <c r="A38" s="211" t="s">
        <v>129</v>
      </c>
      <c r="B38" s="51" t="s">
        <v>21</v>
      </c>
      <c r="C38" s="195" t="s">
        <v>96</v>
      </c>
      <c r="D38" s="49"/>
      <c r="E38" s="21" t="str">
        <f t="shared" si="34"/>
        <v/>
      </c>
      <c r="F38" s="50"/>
      <c r="G38" s="21" t="str">
        <f t="shared" si="35"/>
        <v/>
      </c>
      <c r="H38" s="50"/>
      <c r="I38" s="26"/>
      <c r="J38" s="49"/>
      <c r="K38" s="21" t="str">
        <f t="shared" si="36"/>
        <v/>
      </c>
      <c r="L38" s="50"/>
      <c r="M38" s="21" t="str">
        <f t="shared" si="37"/>
        <v/>
      </c>
      <c r="N38" s="50"/>
      <c r="O38" s="26"/>
      <c r="P38" s="49">
        <v>2</v>
      </c>
      <c r="Q38" s="21">
        <f t="shared" si="38"/>
        <v>30</v>
      </c>
      <c r="R38" s="50"/>
      <c r="S38" s="21" t="str">
        <f t="shared" si="39"/>
        <v/>
      </c>
      <c r="T38" s="50">
        <v>3</v>
      </c>
      <c r="U38" s="26" t="s">
        <v>74</v>
      </c>
      <c r="V38" s="49"/>
      <c r="W38" s="21" t="str">
        <f t="shared" si="40"/>
        <v/>
      </c>
      <c r="X38" s="50"/>
      <c r="Y38" s="21" t="str">
        <f t="shared" si="41"/>
        <v/>
      </c>
      <c r="Z38" s="50"/>
      <c r="AA38" s="26"/>
      <c r="AB38" s="49"/>
      <c r="AC38" s="21" t="str">
        <f t="shared" si="42"/>
        <v/>
      </c>
      <c r="AD38" s="50"/>
      <c r="AE38" s="21" t="str">
        <f t="shared" si="43"/>
        <v/>
      </c>
      <c r="AF38" s="149"/>
      <c r="AG38" s="26"/>
      <c r="AH38" s="49"/>
      <c r="AI38" s="21" t="str">
        <f t="shared" si="44"/>
        <v/>
      </c>
      <c r="AJ38" s="50"/>
      <c r="AK38" s="21" t="str">
        <f t="shared" si="45"/>
        <v/>
      </c>
      <c r="AL38" s="149"/>
      <c r="AM38" s="52"/>
      <c r="AN38" s="23">
        <f t="shared" si="46"/>
        <v>2</v>
      </c>
      <c r="AO38" s="21">
        <f t="shared" si="47"/>
        <v>30</v>
      </c>
      <c r="AP38" s="24" t="str">
        <f t="shared" si="48"/>
        <v/>
      </c>
      <c r="AQ38" s="21" t="str">
        <f t="shared" si="49"/>
        <v/>
      </c>
      <c r="AR38" s="24">
        <f t="shared" si="50"/>
        <v>3</v>
      </c>
      <c r="AS38" s="150" t="s">
        <v>48</v>
      </c>
    </row>
    <row r="39" spans="1:45" ht="15.75" customHeight="1">
      <c r="A39" s="209" t="s">
        <v>130</v>
      </c>
      <c r="B39" s="51" t="s">
        <v>21</v>
      </c>
      <c r="C39" s="195" t="s">
        <v>102</v>
      </c>
      <c r="D39" s="49"/>
      <c r="E39" s="21" t="str">
        <f t="shared" si="34"/>
        <v/>
      </c>
      <c r="F39" s="50"/>
      <c r="G39" s="21" t="str">
        <f t="shared" si="35"/>
        <v/>
      </c>
      <c r="H39" s="50"/>
      <c r="I39" s="26"/>
      <c r="J39" s="49"/>
      <c r="K39" s="21" t="str">
        <f t="shared" si="36"/>
        <v/>
      </c>
      <c r="L39" s="50"/>
      <c r="M39" s="21" t="str">
        <f t="shared" si="37"/>
        <v/>
      </c>
      <c r="N39" s="50"/>
      <c r="O39" s="26"/>
      <c r="P39" s="49">
        <v>1</v>
      </c>
      <c r="Q39" s="21">
        <f t="shared" si="38"/>
        <v>15</v>
      </c>
      <c r="R39" s="50">
        <v>1</v>
      </c>
      <c r="S39" s="21">
        <f t="shared" si="39"/>
        <v>15</v>
      </c>
      <c r="T39" s="50">
        <v>3</v>
      </c>
      <c r="U39" s="26" t="s">
        <v>74</v>
      </c>
      <c r="V39" s="49"/>
      <c r="W39" s="21" t="str">
        <f t="shared" si="40"/>
        <v/>
      </c>
      <c r="X39" s="50"/>
      <c r="Y39" s="21" t="str">
        <f t="shared" si="41"/>
        <v/>
      </c>
      <c r="Z39" s="50"/>
      <c r="AA39" s="26"/>
      <c r="AB39" s="49"/>
      <c r="AC39" s="21" t="str">
        <f t="shared" si="42"/>
        <v/>
      </c>
      <c r="AD39" s="50"/>
      <c r="AE39" s="21" t="str">
        <f t="shared" si="43"/>
        <v/>
      </c>
      <c r="AF39" s="149"/>
      <c r="AG39" s="26"/>
      <c r="AH39" s="49"/>
      <c r="AI39" s="21" t="str">
        <f t="shared" si="44"/>
        <v/>
      </c>
      <c r="AJ39" s="50"/>
      <c r="AK39" s="21" t="str">
        <f t="shared" si="45"/>
        <v/>
      </c>
      <c r="AL39" s="149"/>
      <c r="AM39" s="52"/>
      <c r="AN39" s="23">
        <f t="shared" si="46"/>
        <v>1</v>
      </c>
      <c r="AO39" s="21">
        <f t="shared" si="47"/>
        <v>15</v>
      </c>
      <c r="AP39" s="24">
        <f t="shared" si="48"/>
        <v>1</v>
      </c>
      <c r="AQ39" s="21">
        <f t="shared" si="49"/>
        <v>15</v>
      </c>
      <c r="AR39" s="24">
        <f t="shared" si="50"/>
        <v>3</v>
      </c>
      <c r="AS39" s="150" t="s">
        <v>48</v>
      </c>
    </row>
    <row r="40" spans="1:45" ht="15.75" customHeight="1">
      <c r="A40" s="209" t="s">
        <v>131</v>
      </c>
      <c r="B40" s="51" t="s">
        <v>21</v>
      </c>
      <c r="C40" s="195" t="s">
        <v>90</v>
      </c>
      <c r="D40" s="49"/>
      <c r="E40" s="21" t="str">
        <f t="shared" si="34"/>
        <v/>
      </c>
      <c r="F40" s="50"/>
      <c r="G40" s="21" t="str">
        <f t="shared" si="35"/>
        <v/>
      </c>
      <c r="H40" s="50"/>
      <c r="I40" s="26"/>
      <c r="J40" s="49"/>
      <c r="K40" s="21" t="str">
        <f t="shared" si="36"/>
        <v/>
      </c>
      <c r="L40" s="50"/>
      <c r="M40" s="21" t="str">
        <f t="shared" si="37"/>
        <v/>
      </c>
      <c r="N40" s="50"/>
      <c r="O40" s="26"/>
      <c r="P40" s="49">
        <v>2</v>
      </c>
      <c r="Q40" s="21">
        <f t="shared" si="38"/>
        <v>30</v>
      </c>
      <c r="R40" s="50"/>
      <c r="S40" s="21" t="str">
        <f t="shared" si="39"/>
        <v/>
      </c>
      <c r="T40" s="50">
        <v>2</v>
      </c>
      <c r="U40" s="26" t="s">
        <v>74</v>
      </c>
      <c r="V40" s="49"/>
      <c r="W40" s="21" t="str">
        <f t="shared" si="40"/>
        <v/>
      </c>
      <c r="X40" s="50"/>
      <c r="Y40" s="21" t="str">
        <f t="shared" si="41"/>
        <v/>
      </c>
      <c r="Z40" s="50"/>
      <c r="AA40" s="26"/>
      <c r="AB40" s="49"/>
      <c r="AC40" s="21" t="str">
        <f t="shared" si="42"/>
        <v/>
      </c>
      <c r="AD40" s="50"/>
      <c r="AE40" s="21" t="str">
        <f t="shared" si="43"/>
        <v/>
      </c>
      <c r="AF40" s="149"/>
      <c r="AG40" s="26"/>
      <c r="AH40" s="49"/>
      <c r="AI40" s="21" t="str">
        <f t="shared" si="44"/>
        <v/>
      </c>
      <c r="AJ40" s="50"/>
      <c r="AK40" s="21" t="str">
        <f t="shared" si="45"/>
        <v/>
      </c>
      <c r="AL40" s="149"/>
      <c r="AM40" s="52"/>
      <c r="AN40" s="23">
        <f t="shared" si="46"/>
        <v>2</v>
      </c>
      <c r="AO40" s="21">
        <f t="shared" si="47"/>
        <v>30</v>
      </c>
      <c r="AP40" s="24" t="str">
        <f t="shared" si="48"/>
        <v/>
      </c>
      <c r="AQ40" s="21" t="str">
        <f t="shared" si="49"/>
        <v/>
      </c>
      <c r="AR40" s="24">
        <f t="shared" si="50"/>
        <v>2</v>
      </c>
      <c r="AS40" s="150" t="s">
        <v>48</v>
      </c>
    </row>
    <row r="41" spans="1:45" ht="15.75" customHeight="1">
      <c r="A41" s="209" t="s">
        <v>132</v>
      </c>
      <c r="B41" s="51" t="s">
        <v>21</v>
      </c>
      <c r="C41" s="193" t="s">
        <v>79</v>
      </c>
      <c r="D41" s="49"/>
      <c r="E41" s="21" t="str">
        <f t="shared" si="34"/>
        <v/>
      </c>
      <c r="F41" s="50"/>
      <c r="G41" s="21" t="str">
        <f t="shared" si="35"/>
        <v/>
      </c>
      <c r="H41" s="50"/>
      <c r="I41" s="26"/>
      <c r="J41" s="49"/>
      <c r="K41" s="21" t="str">
        <f t="shared" si="36"/>
        <v/>
      </c>
      <c r="L41" s="50"/>
      <c r="M41" s="21" t="str">
        <f t="shared" si="37"/>
        <v/>
      </c>
      <c r="N41" s="50"/>
      <c r="O41" s="26"/>
      <c r="P41" s="49">
        <v>3</v>
      </c>
      <c r="Q41" s="21">
        <f t="shared" si="38"/>
        <v>45</v>
      </c>
      <c r="R41" s="50">
        <v>1</v>
      </c>
      <c r="S41" s="21">
        <f t="shared" si="39"/>
        <v>15</v>
      </c>
      <c r="T41" s="50">
        <v>4</v>
      </c>
      <c r="U41" s="26" t="s">
        <v>92</v>
      </c>
      <c r="V41" s="49"/>
      <c r="W41" s="21" t="str">
        <f t="shared" si="40"/>
        <v/>
      </c>
      <c r="X41" s="50"/>
      <c r="Y41" s="21" t="str">
        <f t="shared" si="41"/>
        <v/>
      </c>
      <c r="Z41" s="50"/>
      <c r="AA41" s="26" t="s">
        <v>85</v>
      </c>
      <c r="AB41" s="49"/>
      <c r="AC41" s="21" t="str">
        <f t="shared" si="42"/>
        <v/>
      </c>
      <c r="AD41" s="50"/>
      <c r="AE41" s="21" t="str">
        <f t="shared" si="43"/>
        <v/>
      </c>
      <c r="AF41" s="149"/>
      <c r="AG41" s="26"/>
      <c r="AH41" s="49"/>
      <c r="AI41" s="21" t="str">
        <f t="shared" si="44"/>
        <v/>
      </c>
      <c r="AJ41" s="50"/>
      <c r="AK41" s="21" t="str">
        <f t="shared" si="45"/>
        <v/>
      </c>
      <c r="AL41" s="149"/>
      <c r="AM41" s="52"/>
      <c r="AN41" s="23">
        <f t="shared" si="46"/>
        <v>3</v>
      </c>
      <c r="AO41" s="21">
        <f t="shared" si="47"/>
        <v>45</v>
      </c>
      <c r="AP41" s="24">
        <f t="shared" si="48"/>
        <v>1</v>
      </c>
      <c r="AQ41" s="21">
        <f t="shared" si="49"/>
        <v>15</v>
      </c>
      <c r="AR41" s="24">
        <f t="shared" si="50"/>
        <v>4</v>
      </c>
      <c r="AS41" s="150" t="s">
        <v>48</v>
      </c>
    </row>
    <row r="42" spans="1:45" ht="15.75" customHeight="1">
      <c r="A42" s="209" t="s">
        <v>133</v>
      </c>
      <c r="B42" s="51" t="s">
        <v>21</v>
      </c>
      <c r="C42" s="193" t="s">
        <v>80</v>
      </c>
      <c r="D42" s="49"/>
      <c r="E42" s="21" t="str">
        <f t="shared" si="34"/>
        <v/>
      </c>
      <c r="F42" s="50"/>
      <c r="G42" s="21" t="str">
        <f t="shared" si="35"/>
        <v/>
      </c>
      <c r="H42" s="50"/>
      <c r="I42" s="26"/>
      <c r="J42" s="49"/>
      <c r="K42" s="21" t="str">
        <f t="shared" si="36"/>
        <v/>
      </c>
      <c r="L42" s="50"/>
      <c r="M42" s="21" t="str">
        <f t="shared" si="37"/>
        <v/>
      </c>
      <c r="N42" s="50"/>
      <c r="O42" s="26"/>
      <c r="P42" s="49"/>
      <c r="Q42" s="21" t="str">
        <f t="shared" si="38"/>
        <v/>
      </c>
      <c r="R42" s="50"/>
      <c r="S42" s="21" t="str">
        <f t="shared" si="39"/>
        <v/>
      </c>
      <c r="T42" s="50"/>
      <c r="U42" s="26"/>
      <c r="V42" s="49">
        <v>4</v>
      </c>
      <c r="W42" s="21">
        <f t="shared" si="40"/>
        <v>60</v>
      </c>
      <c r="X42" s="50">
        <v>1</v>
      </c>
      <c r="Y42" s="21">
        <f t="shared" si="41"/>
        <v>15</v>
      </c>
      <c r="Z42" s="50">
        <v>4</v>
      </c>
      <c r="AA42" s="26" t="s">
        <v>73</v>
      </c>
      <c r="AB42" s="49"/>
      <c r="AC42" s="21" t="str">
        <f t="shared" si="42"/>
        <v/>
      </c>
      <c r="AD42" s="50"/>
      <c r="AE42" s="21" t="str">
        <f t="shared" si="43"/>
        <v/>
      </c>
      <c r="AF42" s="149"/>
      <c r="AG42" s="26"/>
      <c r="AH42" s="49"/>
      <c r="AI42" s="21" t="str">
        <f t="shared" si="44"/>
        <v/>
      </c>
      <c r="AJ42" s="50"/>
      <c r="AK42" s="21" t="str">
        <f t="shared" si="45"/>
        <v/>
      </c>
      <c r="AL42" s="149"/>
      <c r="AM42" s="52"/>
      <c r="AN42" s="23">
        <f t="shared" si="46"/>
        <v>4</v>
      </c>
      <c r="AO42" s="21">
        <f t="shared" si="47"/>
        <v>60</v>
      </c>
      <c r="AP42" s="24">
        <f t="shared" si="48"/>
        <v>1</v>
      </c>
      <c r="AQ42" s="21">
        <f t="shared" si="49"/>
        <v>15</v>
      </c>
      <c r="AR42" s="24">
        <f t="shared" si="50"/>
        <v>4</v>
      </c>
      <c r="AS42" s="150" t="s">
        <v>48</v>
      </c>
    </row>
    <row r="43" spans="1:45" ht="15.75" customHeight="1">
      <c r="A43" s="211" t="s">
        <v>134</v>
      </c>
      <c r="B43" s="51" t="s">
        <v>21</v>
      </c>
      <c r="C43" s="195" t="s">
        <v>82</v>
      </c>
      <c r="D43" s="49"/>
      <c r="E43" s="21" t="str">
        <f t="shared" si="34"/>
        <v/>
      </c>
      <c r="F43" s="50"/>
      <c r="G43" s="21" t="str">
        <f t="shared" si="35"/>
        <v/>
      </c>
      <c r="H43" s="50"/>
      <c r="I43" s="26"/>
      <c r="J43" s="49"/>
      <c r="K43" s="21" t="str">
        <f t="shared" si="36"/>
        <v/>
      </c>
      <c r="L43" s="50"/>
      <c r="M43" s="21" t="str">
        <f t="shared" si="37"/>
        <v/>
      </c>
      <c r="N43" s="50"/>
      <c r="O43" s="26"/>
      <c r="P43" s="49"/>
      <c r="Q43" s="21" t="str">
        <f t="shared" si="38"/>
        <v/>
      </c>
      <c r="R43" s="50"/>
      <c r="S43" s="21" t="str">
        <f t="shared" si="39"/>
        <v/>
      </c>
      <c r="T43" s="50"/>
      <c r="U43" s="26"/>
      <c r="V43" s="49">
        <v>4</v>
      </c>
      <c r="W43" s="21">
        <f t="shared" si="40"/>
        <v>60</v>
      </c>
      <c r="X43" s="50">
        <v>1</v>
      </c>
      <c r="Y43" s="21">
        <f t="shared" si="41"/>
        <v>15</v>
      </c>
      <c r="Z43" s="50">
        <v>4</v>
      </c>
      <c r="AA43" s="26" t="s">
        <v>73</v>
      </c>
      <c r="AB43" s="49"/>
      <c r="AC43" s="21" t="str">
        <f t="shared" si="42"/>
        <v/>
      </c>
      <c r="AD43" s="50"/>
      <c r="AE43" s="21" t="str">
        <f t="shared" si="43"/>
        <v/>
      </c>
      <c r="AF43" s="149"/>
      <c r="AG43" s="26"/>
      <c r="AH43" s="49"/>
      <c r="AI43" s="21" t="str">
        <f t="shared" si="44"/>
        <v/>
      </c>
      <c r="AJ43" s="50"/>
      <c r="AK43" s="21" t="str">
        <f t="shared" si="45"/>
        <v/>
      </c>
      <c r="AL43" s="149"/>
      <c r="AM43" s="52"/>
      <c r="AN43" s="23">
        <f t="shared" si="46"/>
        <v>4</v>
      </c>
      <c r="AO43" s="21">
        <f t="shared" si="47"/>
        <v>60</v>
      </c>
      <c r="AP43" s="24">
        <f t="shared" si="48"/>
        <v>1</v>
      </c>
      <c r="AQ43" s="21">
        <f t="shared" si="49"/>
        <v>15</v>
      </c>
      <c r="AR43" s="24">
        <f t="shared" si="50"/>
        <v>4</v>
      </c>
      <c r="AS43" s="150" t="s">
        <v>48</v>
      </c>
    </row>
    <row r="44" spans="1:45" ht="15.75" customHeight="1">
      <c r="A44" s="209" t="s">
        <v>135</v>
      </c>
      <c r="B44" s="198" t="s">
        <v>21</v>
      </c>
      <c r="C44" s="195" t="s">
        <v>86</v>
      </c>
      <c r="D44" s="49"/>
      <c r="E44" s="21" t="str">
        <f t="shared" si="34"/>
        <v/>
      </c>
      <c r="F44" s="50"/>
      <c r="G44" s="21" t="str">
        <f t="shared" si="35"/>
        <v/>
      </c>
      <c r="H44" s="50"/>
      <c r="I44" s="26"/>
      <c r="J44" s="49"/>
      <c r="K44" s="21" t="str">
        <f t="shared" si="36"/>
        <v/>
      </c>
      <c r="L44" s="50"/>
      <c r="M44" s="21" t="str">
        <f t="shared" si="37"/>
        <v/>
      </c>
      <c r="N44" s="50"/>
      <c r="O44" s="26"/>
      <c r="P44" s="49"/>
      <c r="Q44" s="21" t="str">
        <f t="shared" si="38"/>
        <v/>
      </c>
      <c r="R44" s="50"/>
      <c r="S44" s="21" t="str">
        <f t="shared" si="39"/>
        <v/>
      </c>
      <c r="T44" s="50"/>
      <c r="U44" s="26"/>
      <c r="V44" s="49">
        <v>2</v>
      </c>
      <c r="W44" s="21">
        <f t="shared" si="40"/>
        <v>30</v>
      </c>
      <c r="X44" s="50"/>
      <c r="Y44" s="21" t="str">
        <f t="shared" si="41"/>
        <v/>
      </c>
      <c r="Z44" s="50">
        <v>2</v>
      </c>
      <c r="AA44" s="26" t="s">
        <v>74</v>
      </c>
      <c r="AB44" s="49"/>
      <c r="AC44" s="21" t="str">
        <f t="shared" si="42"/>
        <v/>
      </c>
      <c r="AD44" s="50"/>
      <c r="AE44" s="21" t="str">
        <f t="shared" si="43"/>
        <v/>
      </c>
      <c r="AF44" s="149"/>
      <c r="AG44" s="26"/>
      <c r="AH44" s="49"/>
      <c r="AI44" s="21" t="str">
        <f t="shared" si="44"/>
        <v/>
      </c>
      <c r="AJ44" s="50"/>
      <c r="AK44" s="21" t="str">
        <f t="shared" si="45"/>
        <v/>
      </c>
      <c r="AL44" s="149"/>
      <c r="AM44" s="52"/>
      <c r="AN44" s="23">
        <f t="shared" si="46"/>
        <v>2</v>
      </c>
      <c r="AO44" s="21">
        <f t="shared" si="47"/>
        <v>30</v>
      </c>
      <c r="AP44" s="24" t="str">
        <f t="shared" si="48"/>
        <v/>
      </c>
      <c r="AQ44" s="21" t="str">
        <f t="shared" si="49"/>
        <v/>
      </c>
      <c r="AR44" s="24">
        <f t="shared" si="50"/>
        <v>2</v>
      </c>
      <c r="AS44" s="150" t="s">
        <v>48</v>
      </c>
    </row>
    <row r="45" spans="1:45" ht="15.75" customHeight="1" thickBot="1">
      <c r="A45" s="211" t="s">
        <v>137</v>
      </c>
      <c r="B45" s="51" t="s">
        <v>21</v>
      </c>
      <c r="C45" s="200" t="s">
        <v>146</v>
      </c>
      <c r="D45" s="49"/>
      <c r="E45" s="21" t="str">
        <f t="shared" si="34"/>
        <v/>
      </c>
      <c r="F45" s="50"/>
      <c r="G45" s="21" t="str">
        <f t="shared" si="35"/>
        <v/>
      </c>
      <c r="H45" s="50"/>
      <c r="I45" s="26"/>
      <c r="J45" s="49"/>
      <c r="K45" s="21" t="str">
        <f t="shared" si="36"/>
        <v/>
      </c>
      <c r="L45" s="50"/>
      <c r="M45" s="21" t="str">
        <f t="shared" si="37"/>
        <v/>
      </c>
      <c r="N45" s="50"/>
      <c r="O45" s="26"/>
      <c r="P45" s="49"/>
      <c r="Q45" s="21" t="str">
        <f t="shared" si="38"/>
        <v/>
      </c>
      <c r="R45" s="50"/>
      <c r="S45" s="21" t="str">
        <f t="shared" si="39"/>
        <v/>
      </c>
      <c r="T45" s="50"/>
      <c r="U45" s="26"/>
      <c r="V45" s="49"/>
      <c r="W45" s="21" t="str">
        <f t="shared" si="40"/>
        <v/>
      </c>
      <c r="X45" s="50">
        <v>2</v>
      </c>
      <c r="Y45" s="21">
        <f t="shared" si="41"/>
        <v>30</v>
      </c>
      <c r="Z45" s="50">
        <v>20</v>
      </c>
      <c r="AA45" s="26" t="s">
        <v>73</v>
      </c>
      <c r="AB45" s="49"/>
      <c r="AC45" s="21" t="str">
        <f t="shared" si="42"/>
        <v/>
      </c>
      <c r="AD45" s="50"/>
      <c r="AE45" s="21" t="str">
        <f t="shared" si="43"/>
        <v/>
      </c>
      <c r="AF45" s="149"/>
      <c r="AG45" s="26"/>
      <c r="AH45" s="49"/>
      <c r="AI45" s="21" t="str">
        <f t="shared" si="44"/>
        <v/>
      </c>
      <c r="AJ45" s="50"/>
      <c r="AK45" s="21" t="str">
        <f t="shared" si="45"/>
        <v/>
      </c>
      <c r="AL45" s="149"/>
      <c r="AM45" s="26"/>
      <c r="AN45" s="23" t="str">
        <f t="shared" si="46"/>
        <v/>
      </c>
      <c r="AO45" s="21" t="str">
        <f t="shared" si="47"/>
        <v/>
      </c>
      <c r="AP45" s="24">
        <f t="shared" si="48"/>
        <v>2</v>
      </c>
      <c r="AQ45" s="21">
        <f t="shared" si="49"/>
        <v>30</v>
      </c>
      <c r="AR45" s="24">
        <f t="shared" si="50"/>
        <v>20</v>
      </c>
      <c r="AS45" s="150" t="s">
        <v>48</v>
      </c>
    </row>
    <row r="46" spans="1:45" s="17" customFormat="1" ht="15.75" customHeight="1" thickBot="1">
      <c r="A46" s="27"/>
      <c r="B46" s="28"/>
      <c r="C46" s="151" t="s">
        <v>49</v>
      </c>
      <c r="D46" s="71">
        <f>SUM(D31:D45)</f>
        <v>1</v>
      </c>
      <c r="E46" s="155">
        <f t="shared" si="34"/>
        <v>15</v>
      </c>
      <c r="F46" s="72">
        <f>SUM(F31:F45)</f>
        <v>2</v>
      </c>
      <c r="G46" s="155">
        <f t="shared" si="35"/>
        <v>30</v>
      </c>
      <c r="H46" s="72">
        <f>SUM(H31:H45)</f>
        <v>3</v>
      </c>
      <c r="I46" s="179" t="s">
        <v>22</v>
      </c>
      <c r="J46" s="71">
        <f>SUM(J31:J45)</f>
        <v>7</v>
      </c>
      <c r="K46" s="155">
        <f t="shared" si="36"/>
        <v>105</v>
      </c>
      <c r="L46" s="72">
        <f>SUM(L31:L45)</f>
        <v>2</v>
      </c>
      <c r="M46" s="155">
        <f t="shared" si="37"/>
        <v>30</v>
      </c>
      <c r="N46" s="72">
        <f>SUM(N31:N45)</f>
        <v>12</v>
      </c>
      <c r="O46" s="179" t="s">
        <v>22</v>
      </c>
      <c r="P46" s="71">
        <f>SUM(P31:P45)</f>
        <v>15</v>
      </c>
      <c r="Q46" s="155">
        <f t="shared" si="38"/>
        <v>225</v>
      </c>
      <c r="R46" s="72">
        <f>SUM(R31:R45)</f>
        <v>4</v>
      </c>
      <c r="S46" s="155">
        <f t="shared" si="39"/>
        <v>60</v>
      </c>
      <c r="T46" s="72">
        <f>SUM(T31:T45)</f>
        <v>20</v>
      </c>
      <c r="U46" s="179" t="s">
        <v>22</v>
      </c>
      <c r="V46" s="71">
        <f>SUM(V31:V45)</f>
        <v>10</v>
      </c>
      <c r="W46" s="155">
        <f t="shared" si="40"/>
        <v>150</v>
      </c>
      <c r="X46" s="72">
        <f>SUM(X31:X45)</f>
        <v>4</v>
      </c>
      <c r="Y46" s="155">
        <f t="shared" si="41"/>
        <v>60</v>
      </c>
      <c r="Z46" s="72">
        <f>SUM(Z31:Z45)</f>
        <v>30</v>
      </c>
      <c r="AA46" s="179" t="s">
        <v>22</v>
      </c>
      <c r="AB46" s="71">
        <f>SUM(AB31:AB45)</f>
        <v>0</v>
      </c>
      <c r="AC46" s="155" t="str">
        <f t="shared" si="42"/>
        <v/>
      </c>
      <c r="AD46" s="72">
        <f>SUM(AD31:AD45)</f>
        <v>0</v>
      </c>
      <c r="AE46" s="155" t="str">
        <f t="shared" si="43"/>
        <v/>
      </c>
      <c r="AF46" s="72">
        <f>SUM(AF31:AF45)</f>
        <v>0</v>
      </c>
      <c r="AG46" s="179" t="s">
        <v>22</v>
      </c>
      <c r="AH46" s="71">
        <f>SUM(AH31:AH45)</f>
        <v>0</v>
      </c>
      <c r="AI46" s="155" t="str">
        <f t="shared" si="44"/>
        <v/>
      </c>
      <c r="AJ46" s="72">
        <f>SUM(AJ31:AJ45)</f>
        <v>0</v>
      </c>
      <c r="AK46" s="155" t="str">
        <f t="shared" si="45"/>
        <v/>
      </c>
      <c r="AL46" s="72">
        <f>SUM(AL31:AL45)</f>
        <v>0</v>
      </c>
      <c r="AM46" s="179" t="s">
        <v>22</v>
      </c>
      <c r="AN46" s="76">
        <f t="shared" si="46"/>
        <v>33</v>
      </c>
      <c r="AO46" s="77">
        <f t="shared" si="47"/>
        <v>495</v>
      </c>
      <c r="AP46" s="78">
        <f t="shared" si="48"/>
        <v>12</v>
      </c>
      <c r="AQ46" s="77">
        <f t="shared" si="49"/>
        <v>180</v>
      </c>
      <c r="AR46" s="78">
        <f t="shared" si="50"/>
        <v>65</v>
      </c>
      <c r="AS46" s="79" t="s">
        <v>22</v>
      </c>
    </row>
    <row r="47" spans="1:45" s="17" customFormat="1" ht="15.75" customHeight="1" thickBot="1">
      <c r="A47" s="152"/>
      <c r="B47" s="153"/>
      <c r="C47" s="56" t="s">
        <v>50</v>
      </c>
      <c r="D47" s="145">
        <f>D18+D29+D46</f>
        <v>18</v>
      </c>
      <c r="E47" s="189">
        <f t="shared" si="34"/>
        <v>270</v>
      </c>
      <c r="F47" s="145">
        <f>F18+F29+F46</f>
        <v>7</v>
      </c>
      <c r="G47" s="189">
        <f>IF(F47*15=0,"",F47*15)</f>
        <v>105</v>
      </c>
      <c r="H47" s="145">
        <f>H18+H29+H46</f>
        <v>30</v>
      </c>
      <c r="I47" s="154" t="s">
        <v>22</v>
      </c>
      <c r="J47" s="145">
        <f>J18+J29+J46</f>
        <v>16</v>
      </c>
      <c r="K47" s="189">
        <f t="shared" si="36"/>
        <v>240</v>
      </c>
      <c r="L47" s="145">
        <f>L18+L29+L46</f>
        <v>7</v>
      </c>
      <c r="M47" s="189">
        <f>IF(L47*15=0,"",L47*15)</f>
        <v>105</v>
      </c>
      <c r="N47" s="145">
        <f>N18+N29+N46</f>
        <v>30</v>
      </c>
      <c r="O47" s="154" t="s">
        <v>22</v>
      </c>
      <c r="P47" s="145">
        <f>P18+P29+P46</f>
        <v>20</v>
      </c>
      <c r="Q47" s="189">
        <f t="shared" si="38"/>
        <v>300</v>
      </c>
      <c r="R47" s="145">
        <f>R18+R29+R46</f>
        <v>6</v>
      </c>
      <c r="S47" s="189">
        <f>IF(R47*15=0,"",R47*15)</f>
        <v>90</v>
      </c>
      <c r="T47" s="145">
        <f>T18+T29+T46</f>
        <v>30</v>
      </c>
      <c r="U47" s="154" t="s">
        <v>22</v>
      </c>
      <c r="V47" s="145">
        <f>V18+V29+V46</f>
        <v>10</v>
      </c>
      <c r="W47" s="189">
        <f t="shared" si="40"/>
        <v>150</v>
      </c>
      <c r="X47" s="145">
        <f>X18+X29+X46</f>
        <v>4</v>
      </c>
      <c r="Y47" s="189">
        <f>IF(X47*15=0,"",X47*15)</f>
        <v>60</v>
      </c>
      <c r="Z47" s="145">
        <f>Z18+Z29+Z46</f>
        <v>30</v>
      </c>
      <c r="AA47" s="154" t="s">
        <v>22</v>
      </c>
      <c r="AB47" s="145">
        <f>AB18+AB29+AB46</f>
        <v>0</v>
      </c>
      <c r="AC47" s="189" t="str">
        <f t="shared" si="42"/>
        <v/>
      </c>
      <c r="AD47" s="145">
        <f>AD18+AD29+AD46</f>
        <v>0</v>
      </c>
      <c r="AE47" s="189" t="str">
        <f>IF(AD47*15=0,"",AD47*15)</f>
        <v/>
      </c>
      <c r="AF47" s="145">
        <f>AF18+AF29+AF46</f>
        <v>0</v>
      </c>
      <c r="AG47" s="154" t="s">
        <v>22</v>
      </c>
      <c r="AH47" s="145">
        <f>AH18+AH29+AH46</f>
        <v>0</v>
      </c>
      <c r="AI47" s="189" t="str">
        <f t="shared" si="44"/>
        <v/>
      </c>
      <c r="AJ47" s="145">
        <f>AJ18+AJ29+AJ46</f>
        <v>0</v>
      </c>
      <c r="AK47" s="189" t="str">
        <f>IF(AJ47*15=0,"",AJ47*15)</f>
        <v/>
      </c>
      <c r="AL47" s="145">
        <f>AL18+AL29+AL46</f>
        <v>0</v>
      </c>
      <c r="AM47" s="154" t="s">
        <v>22</v>
      </c>
      <c r="AN47" s="57">
        <f t="shared" si="46"/>
        <v>64</v>
      </c>
      <c r="AO47" s="58">
        <f t="shared" si="47"/>
        <v>960</v>
      </c>
      <c r="AP47" s="59">
        <f t="shared" si="48"/>
        <v>24</v>
      </c>
      <c r="AQ47" s="58">
        <f t="shared" si="49"/>
        <v>360</v>
      </c>
      <c r="AR47" s="59">
        <f t="shared" si="50"/>
        <v>120</v>
      </c>
      <c r="AS47" s="154" t="s">
        <v>22</v>
      </c>
    </row>
    <row r="48" spans="1:45" s="17" customFormat="1" ht="9.9499999999999993" customHeight="1" thickBot="1">
      <c r="A48" s="229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45"/>
      <c r="AO48" s="46"/>
      <c r="AP48" s="46"/>
      <c r="AQ48" s="46"/>
      <c r="AR48" s="46"/>
      <c r="AS48" s="60"/>
    </row>
    <row r="49" spans="1:45" ht="15.75" customHeight="1" thickBot="1">
      <c r="A49" s="61"/>
      <c r="B49" s="62"/>
      <c r="C49" s="63" t="s">
        <v>26</v>
      </c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64"/>
      <c r="AO49" s="65"/>
      <c r="AP49" s="65"/>
      <c r="AQ49" s="65"/>
      <c r="AR49" s="65"/>
      <c r="AS49" s="66"/>
    </row>
    <row r="50" spans="1:45" ht="15.75" customHeight="1">
      <c r="A50" s="211" t="s">
        <v>138</v>
      </c>
      <c r="B50" s="51" t="s">
        <v>98</v>
      </c>
      <c r="C50" s="200" t="s">
        <v>75</v>
      </c>
      <c r="D50" s="49"/>
      <c r="E50" s="21" t="str">
        <f t="shared" ref="E50:E54" si="51">IF(D50*15=0,"",D50*15)</f>
        <v/>
      </c>
      <c r="F50" s="50"/>
      <c r="G50" s="21" t="str">
        <f t="shared" ref="G50:G53" si="52">IF(F50*15=0,"",F50*15)</f>
        <v/>
      </c>
      <c r="H50" s="68" t="s">
        <v>22</v>
      </c>
      <c r="I50" s="26"/>
      <c r="J50" s="49"/>
      <c r="K50" s="21" t="str">
        <f t="shared" ref="K50:K54" si="53">IF(J50*15=0,"",J50*15)</f>
        <v/>
      </c>
      <c r="L50" s="50"/>
      <c r="M50" s="21" t="str">
        <f t="shared" ref="M50:M53" si="54">IF(L50*15=0,"",L50*15)</f>
        <v/>
      </c>
      <c r="N50" s="68" t="s">
        <v>22</v>
      </c>
      <c r="O50" s="26"/>
      <c r="P50" s="49"/>
      <c r="Q50" s="21" t="str">
        <f t="shared" ref="Q50:Q54" si="55">IF(P50*15=0,"",P50*15)</f>
        <v/>
      </c>
      <c r="R50" s="50"/>
      <c r="S50" s="21" t="str">
        <f t="shared" ref="S50:S53" si="56">IF(R50*15=0,"",R50*15)</f>
        <v/>
      </c>
      <c r="T50" s="68" t="s">
        <v>22</v>
      </c>
      <c r="U50" s="26"/>
      <c r="V50" s="49"/>
      <c r="W50" s="21" t="str">
        <f t="shared" ref="W50:W54" si="57">IF(V50*15=0,"",V50*15)</f>
        <v/>
      </c>
      <c r="X50" s="50"/>
      <c r="Y50" s="21" t="str">
        <f t="shared" ref="Y50:Y53" si="58">IF(X50*15=0,"",X50*15)</f>
        <v/>
      </c>
      <c r="Z50" s="68" t="s">
        <v>22</v>
      </c>
      <c r="AA50" s="26" t="s">
        <v>85</v>
      </c>
      <c r="AB50" s="49"/>
      <c r="AC50" s="21" t="str">
        <f t="shared" ref="AC50:AC54" si="59">IF(AB50*15=0,"",AB50*15)</f>
        <v/>
      </c>
      <c r="AD50" s="50"/>
      <c r="AE50" s="21" t="str">
        <f t="shared" ref="AE50:AE53" si="60">IF(AD50*15=0,"",AD50*15)</f>
        <v/>
      </c>
      <c r="AF50" s="68" t="s">
        <v>22</v>
      </c>
      <c r="AG50" s="26"/>
      <c r="AH50" s="49"/>
      <c r="AI50" s="21" t="str">
        <f t="shared" ref="AI50:AI54" si="61">IF(AH50*15=0,"",AH50*15)</f>
        <v/>
      </c>
      <c r="AJ50" s="50"/>
      <c r="AK50" s="21" t="str">
        <f t="shared" ref="AK50:AK53" si="62">IF(AJ50*15=0,"",AJ50*15)</f>
        <v/>
      </c>
      <c r="AL50" s="68" t="s">
        <v>22</v>
      </c>
      <c r="AM50" s="52"/>
      <c r="AN50" s="100" t="str">
        <f t="shared" ref="AN50:AN53" si="63">IF(D50+J50+P50+V50+AB50+AH50=0,"",D50+J50+P50+V50+AB50+AH50)</f>
        <v/>
      </c>
      <c r="AO50" s="95" t="str">
        <f t="shared" ref="AO50:AO53" si="64">IF((D50+J50+P50+V50+AB50+AH50)*15=0,"",(D50+J50+P50+V50+AB50+AH50)*15)</f>
        <v/>
      </c>
      <c r="AP50" s="101" t="str">
        <f t="shared" ref="AP50:AP53" si="65">IF(F50+L50+R50+X50+AD50+AJ50=0,"",F50+L50+R50+X50+AD50+AJ50)</f>
        <v/>
      </c>
      <c r="AQ50" s="95" t="str">
        <f t="shared" ref="AQ50:AQ53" si="66">IF((F50+L50+R50+X50+AD50+AJ50)*15=0,"",(F50+L50+R50+X50+AD50+AJ50)*15)</f>
        <v/>
      </c>
      <c r="AR50" s="68" t="s">
        <v>22</v>
      </c>
      <c r="AS50" s="25" t="s">
        <v>22</v>
      </c>
    </row>
    <row r="51" spans="1:45" ht="15.75" customHeight="1">
      <c r="A51" s="211" t="s">
        <v>139</v>
      </c>
      <c r="B51" s="51" t="s">
        <v>98</v>
      </c>
      <c r="C51" s="213" t="s">
        <v>72</v>
      </c>
      <c r="D51" s="49"/>
      <c r="E51" s="21" t="str">
        <f t="shared" si="51"/>
        <v/>
      </c>
      <c r="F51" s="50"/>
      <c r="G51" s="21" t="str">
        <f t="shared" si="52"/>
        <v/>
      </c>
      <c r="H51" s="68" t="s">
        <v>22</v>
      </c>
      <c r="I51" s="26"/>
      <c r="J51" s="49"/>
      <c r="K51" s="21" t="str">
        <f t="shared" si="53"/>
        <v/>
      </c>
      <c r="L51" s="50"/>
      <c r="M51" s="21" t="str">
        <f t="shared" si="54"/>
        <v/>
      </c>
      <c r="N51" s="68" t="s">
        <v>22</v>
      </c>
      <c r="O51" s="26"/>
      <c r="P51" s="49"/>
      <c r="Q51" s="21" t="str">
        <f t="shared" si="55"/>
        <v/>
      </c>
      <c r="R51" s="50"/>
      <c r="S51" s="21" t="str">
        <f t="shared" si="56"/>
        <v/>
      </c>
      <c r="T51" s="68" t="s">
        <v>22</v>
      </c>
      <c r="U51" s="26"/>
      <c r="V51" s="49"/>
      <c r="W51" s="21" t="str">
        <f t="shared" si="57"/>
        <v/>
      </c>
      <c r="X51" s="50"/>
      <c r="Y51" s="21" t="str">
        <f t="shared" si="58"/>
        <v/>
      </c>
      <c r="Z51" s="68" t="s">
        <v>22</v>
      </c>
      <c r="AA51" s="26" t="s">
        <v>85</v>
      </c>
      <c r="AB51" s="49"/>
      <c r="AC51" s="21" t="str">
        <f t="shared" si="59"/>
        <v/>
      </c>
      <c r="AD51" s="50"/>
      <c r="AE51" s="21" t="str">
        <f t="shared" si="60"/>
        <v/>
      </c>
      <c r="AF51" s="68" t="s">
        <v>22</v>
      </c>
      <c r="AG51" s="26"/>
      <c r="AH51" s="49"/>
      <c r="AI51" s="21" t="str">
        <f t="shared" si="61"/>
        <v/>
      </c>
      <c r="AJ51" s="50"/>
      <c r="AK51" s="21" t="str">
        <f t="shared" si="62"/>
        <v/>
      </c>
      <c r="AL51" s="68" t="s">
        <v>22</v>
      </c>
      <c r="AM51" s="52"/>
      <c r="AN51" s="23" t="str">
        <f t="shared" si="63"/>
        <v/>
      </c>
      <c r="AO51" s="21" t="str">
        <f t="shared" si="64"/>
        <v/>
      </c>
      <c r="AP51" s="24" t="str">
        <f t="shared" si="65"/>
        <v/>
      </c>
      <c r="AQ51" s="21" t="str">
        <f t="shared" si="66"/>
        <v/>
      </c>
      <c r="AR51" s="68" t="s">
        <v>22</v>
      </c>
      <c r="AS51" s="25" t="s">
        <v>22</v>
      </c>
    </row>
    <row r="52" spans="1:45" ht="15.75" customHeight="1" thickBot="1">
      <c r="A52" s="211" t="s">
        <v>136</v>
      </c>
      <c r="B52" s="51" t="s">
        <v>98</v>
      </c>
      <c r="C52" s="212" t="s">
        <v>32</v>
      </c>
      <c r="D52" s="49"/>
      <c r="E52" s="21" t="str">
        <f t="shared" si="51"/>
        <v/>
      </c>
      <c r="F52" s="50"/>
      <c r="G52" s="21" t="str">
        <f t="shared" si="52"/>
        <v/>
      </c>
      <c r="H52" s="68" t="s">
        <v>22</v>
      </c>
      <c r="I52" s="26"/>
      <c r="J52" s="49"/>
      <c r="K52" s="21" t="str">
        <f t="shared" si="53"/>
        <v/>
      </c>
      <c r="L52" s="50">
        <v>4</v>
      </c>
      <c r="M52" s="21">
        <f t="shared" si="54"/>
        <v>60</v>
      </c>
      <c r="N52" s="68" t="s">
        <v>22</v>
      </c>
      <c r="O52" s="26" t="s">
        <v>87</v>
      </c>
      <c r="P52" s="49"/>
      <c r="Q52" s="21" t="str">
        <f t="shared" si="55"/>
        <v/>
      </c>
      <c r="R52" s="50"/>
      <c r="S52" s="21" t="str">
        <f t="shared" si="56"/>
        <v/>
      </c>
      <c r="T52" s="68" t="s">
        <v>22</v>
      </c>
      <c r="U52" s="26"/>
      <c r="V52" s="49"/>
      <c r="W52" s="21" t="str">
        <f t="shared" si="57"/>
        <v/>
      </c>
      <c r="X52" s="50"/>
      <c r="Y52" s="21" t="str">
        <f t="shared" si="58"/>
        <v/>
      </c>
      <c r="Z52" s="68" t="s">
        <v>22</v>
      </c>
      <c r="AA52" s="26"/>
      <c r="AB52" s="49"/>
      <c r="AC52" s="21" t="str">
        <f t="shared" si="59"/>
        <v/>
      </c>
      <c r="AD52" s="50"/>
      <c r="AE52" s="21" t="str">
        <f t="shared" si="60"/>
        <v/>
      </c>
      <c r="AF52" s="68" t="s">
        <v>22</v>
      </c>
      <c r="AG52" s="26"/>
      <c r="AH52" s="49"/>
      <c r="AI52" s="21" t="str">
        <f t="shared" si="61"/>
        <v/>
      </c>
      <c r="AJ52" s="50"/>
      <c r="AK52" s="21" t="str">
        <f t="shared" si="62"/>
        <v/>
      </c>
      <c r="AL52" s="68" t="s">
        <v>22</v>
      </c>
      <c r="AM52" s="52"/>
      <c r="AN52" s="23" t="str">
        <f t="shared" si="63"/>
        <v/>
      </c>
      <c r="AO52" s="21" t="str">
        <f t="shared" si="64"/>
        <v/>
      </c>
      <c r="AP52" s="24">
        <f t="shared" si="65"/>
        <v>4</v>
      </c>
      <c r="AQ52" s="21">
        <f t="shared" si="66"/>
        <v>60</v>
      </c>
      <c r="AR52" s="68" t="s">
        <v>22</v>
      </c>
      <c r="AS52" s="25" t="s">
        <v>22</v>
      </c>
    </row>
    <row r="53" spans="1:45" ht="15.75" customHeight="1" thickBot="1">
      <c r="A53" s="69"/>
      <c r="B53" s="70"/>
      <c r="C53" s="63" t="s">
        <v>27</v>
      </c>
      <c r="D53" s="71">
        <f>SUM(D50:D52)</f>
        <v>0</v>
      </c>
      <c r="E53" s="72" t="str">
        <f t="shared" si="51"/>
        <v/>
      </c>
      <c r="F53" s="72">
        <f>SUM(F50:F52)</f>
        <v>0</v>
      </c>
      <c r="G53" s="72" t="str">
        <f t="shared" si="52"/>
        <v/>
      </c>
      <c r="H53" s="73" t="s">
        <v>22</v>
      </c>
      <c r="I53" s="74" t="s">
        <v>22</v>
      </c>
      <c r="J53" s="75">
        <f>SUM(J50:J52)</f>
        <v>0</v>
      </c>
      <c r="K53" s="72" t="str">
        <f t="shared" si="53"/>
        <v/>
      </c>
      <c r="L53" s="72">
        <f>SUM(L50:L52)</f>
        <v>4</v>
      </c>
      <c r="M53" s="72">
        <f t="shared" si="54"/>
        <v>60</v>
      </c>
      <c r="N53" s="73" t="s">
        <v>22</v>
      </c>
      <c r="O53" s="74" t="s">
        <v>22</v>
      </c>
      <c r="P53" s="71">
        <f>SUM(P50:P52)</f>
        <v>0</v>
      </c>
      <c r="Q53" s="72" t="str">
        <f t="shared" si="55"/>
        <v/>
      </c>
      <c r="R53" s="72">
        <f>SUM(R50:R52)</f>
        <v>0</v>
      </c>
      <c r="S53" s="72" t="str">
        <f t="shared" si="56"/>
        <v/>
      </c>
      <c r="T53" s="73" t="s">
        <v>22</v>
      </c>
      <c r="U53" s="74" t="s">
        <v>22</v>
      </c>
      <c r="V53" s="75">
        <f>SUM(V50:V52)</f>
        <v>0</v>
      </c>
      <c r="W53" s="72" t="str">
        <f t="shared" si="57"/>
        <v/>
      </c>
      <c r="X53" s="72">
        <f>SUM(X50:X52)</f>
        <v>0</v>
      </c>
      <c r="Y53" s="72" t="str">
        <f t="shared" si="58"/>
        <v/>
      </c>
      <c r="Z53" s="73" t="s">
        <v>22</v>
      </c>
      <c r="AA53" s="74" t="s">
        <v>22</v>
      </c>
      <c r="AB53" s="71">
        <f>SUM(AB50:AB52)</f>
        <v>0</v>
      </c>
      <c r="AC53" s="72" t="str">
        <f t="shared" si="59"/>
        <v/>
      </c>
      <c r="AD53" s="72">
        <f>SUM(AD50:AD52)</f>
        <v>0</v>
      </c>
      <c r="AE53" s="72" t="str">
        <f t="shared" si="60"/>
        <v/>
      </c>
      <c r="AF53" s="73" t="s">
        <v>22</v>
      </c>
      <c r="AG53" s="74" t="s">
        <v>22</v>
      </c>
      <c r="AH53" s="71">
        <f>SUM(AH50:AH52)</f>
        <v>0</v>
      </c>
      <c r="AI53" s="72" t="str">
        <f t="shared" si="61"/>
        <v/>
      </c>
      <c r="AJ53" s="72">
        <f>SUM(AJ50:AJ52)</f>
        <v>0</v>
      </c>
      <c r="AK53" s="72" t="str">
        <f t="shared" si="62"/>
        <v/>
      </c>
      <c r="AL53" s="73" t="s">
        <v>22</v>
      </c>
      <c r="AM53" s="74" t="s">
        <v>22</v>
      </c>
      <c r="AN53" s="76" t="str">
        <f t="shared" si="63"/>
        <v/>
      </c>
      <c r="AO53" s="77" t="str">
        <f t="shared" si="64"/>
        <v/>
      </c>
      <c r="AP53" s="78">
        <f t="shared" si="65"/>
        <v>4</v>
      </c>
      <c r="AQ53" s="77">
        <f t="shared" si="66"/>
        <v>60</v>
      </c>
      <c r="AR53" s="73" t="s">
        <v>22</v>
      </c>
      <c r="AS53" s="79" t="s">
        <v>22</v>
      </c>
    </row>
    <row r="54" spans="1:45" ht="15.75" customHeight="1" thickBot="1">
      <c r="A54" s="80"/>
      <c r="B54" s="81"/>
      <c r="C54" s="82" t="s">
        <v>28</v>
      </c>
      <c r="D54" s="83">
        <f>D47+D53</f>
        <v>18</v>
      </c>
      <c r="E54" s="84">
        <f t="shared" si="51"/>
        <v>270</v>
      </c>
      <c r="F54" s="84">
        <f>F47+F53</f>
        <v>7</v>
      </c>
      <c r="G54" s="84">
        <f>IF(F54*15=0,"",F54*15)</f>
        <v>105</v>
      </c>
      <c r="H54" s="85" t="s">
        <v>22</v>
      </c>
      <c r="I54" s="86" t="s">
        <v>22</v>
      </c>
      <c r="J54" s="83">
        <f>J47+J53</f>
        <v>16</v>
      </c>
      <c r="K54" s="84">
        <f t="shared" si="53"/>
        <v>240</v>
      </c>
      <c r="L54" s="84">
        <f>L47+L53</f>
        <v>11</v>
      </c>
      <c r="M54" s="84">
        <f>IF(L54*15=0,"",L54*15)</f>
        <v>165</v>
      </c>
      <c r="N54" s="85" t="s">
        <v>22</v>
      </c>
      <c r="O54" s="86" t="s">
        <v>22</v>
      </c>
      <c r="P54" s="83">
        <f>P47+P53</f>
        <v>20</v>
      </c>
      <c r="Q54" s="84">
        <f t="shared" si="55"/>
        <v>300</v>
      </c>
      <c r="R54" s="84">
        <f>R47+R53</f>
        <v>6</v>
      </c>
      <c r="S54" s="84">
        <f>IF(R54*15=0,"",R54*15)</f>
        <v>90</v>
      </c>
      <c r="T54" s="85" t="s">
        <v>22</v>
      </c>
      <c r="U54" s="86" t="s">
        <v>22</v>
      </c>
      <c r="V54" s="83">
        <f>V47+V53</f>
        <v>10</v>
      </c>
      <c r="W54" s="84">
        <f t="shared" si="57"/>
        <v>150</v>
      </c>
      <c r="X54" s="84">
        <f>X47+X53</f>
        <v>4</v>
      </c>
      <c r="Y54" s="84">
        <f>IF(X54*15=0,"",X54*15)</f>
        <v>60</v>
      </c>
      <c r="Z54" s="85" t="s">
        <v>22</v>
      </c>
      <c r="AA54" s="86" t="s">
        <v>22</v>
      </c>
      <c r="AB54" s="83">
        <f>AB47+AB53</f>
        <v>0</v>
      </c>
      <c r="AC54" s="84" t="str">
        <f t="shared" si="59"/>
        <v/>
      </c>
      <c r="AD54" s="84">
        <f>AD47+AD53</f>
        <v>0</v>
      </c>
      <c r="AE54" s="84" t="str">
        <f>IF(AD54*15=0,"",AD54*15)</f>
        <v/>
      </c>
      <c r="AF54" s="85" t="s">
        <v>22</v>
      </c>
      <c r="AG54" s="86" t="s">
        <v>22</v>
      </c>
      <c r="AH54" s="83">
        <f>AH47+AH53</f>
        <v>0</v>
      </c>
      <c r="AI54" s="84" t="str">
        <f t="shared" si="61"/>
        <v/>
      </c>
      <c r="AJ54" s="84">
        <f>AJ47+AJ53</f>
        <v>0</v>
      </c>
      <c r="AK54" s="84" t="str">
        <f>IF(AJ54*15=0,"",AJ54*15)</f>
        <v/>
      </c>
      <c r="AL54" s="85" t="s">
        <v>22</v>
      </c>
      <c r="AM54" s="86" t="s">
        <v>22</v>
      </c>
      <c r="AN54" s="83">
        <f>IF(D54+J54+P54+V54+AB54+AH54=0,"",D54+J54+P54+V54+AB54+AH54)</f>
        <v>64</v>
      </c>
      <c r="AO54" s="84">
        <f>IF((D54+J54+P54+V54+AB54+AH54)*15=0,"",(D54+J54+P54+V54+AB54+AH54)*15)</f>
        <v>960</v>
      </c>
      <c r="AP54" s="84">
        <f>IF(F54+L54+R54+X54+AD54+AJ54=0,"",F54+L54+R54+X54+AD54+AJ54)</f>
        <v>28</v>
      </c>
      <c r="AQ54" s="84">
        <f>IF((F54+L54+R54+X54+AD54+AJ54)*15=0,"",(F54+L54+R54+X54+AD54+AJ54)*15)</f>
        <v>420</v>
      </c>
      <c r="AR54" s="85" t="s">
        <v>22</v>
      </c>
      <c r="AS54" s="86" t="s">
        <v>22</v>
      </c>
    </row>
    <row r="55" spans="1:45" ht="15.75" customHeight="1" thickTop="1" thickBot="1">
      <c r="A55" s="87"/>
      <c r="B55" s="88"/>
      <c r="C55" s="89" t="s">
        <v>29</v>
      </c>
      <c r="D55" s="236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90"/>
      <c r="AO55" s="91"/>
      <c r="AP55" s="91"/>
      <c r="AQ55" s="91"/>
      <c r="AR55" s="91"/>
      <c r="AS55" s="92"/>
    </row>
    <row r="56" spans="1:45" s="103" customFormat="1" ht="15.75" customHeight="1" thickBot="1">
      <c r="A56" s="209" t="s">
        <v>110</v>
      </c>
      <c r="B56" s="93" t="s">
        <v>30</v>
      </c>
      <c r="C56" s="196" t="s">
        <v>63</v>
      </c>
      <c r="D56" s="94"/>
      <c r="E56" s="95" t="str">
        <f t="shared" ref="E56:E59" si="67">IF(D56*15=0,"",D56*15)</f>
        <v/>
      </c>
      <c r="F56" s="94"/>
      <c r="G56" s="95" t="str">
        <f t="shared" ref="G56:G59" si="68">IF(F56*15=0,"",F56*15)</f>
        <v/>
      </c>
      <c r="H56" s="94"/>
      <c r="I56" s="96"/>
      <c r="J56" s="97"/>
      <c r="K56" s="95" t="str">
        <f t="shared" ref="K56:K59" si="69">IF(J56*15=0,"",J56*15)</f>
        <v/>
      </c>
      <c r="L56" s="94"/>
      <c r="M56" s="95" t="str">
        <f t="shared" ref="M56:M59" si="70">IF(L56*15=0,"",L56*15)</f>
        <v/>
      </c>
      <c r="N56" s="94"/>
      <c r="O56" s="98"/>
      <c r="P56" s="99"/>
      <c r="Q56" s="95" t="str">
        <f t="shared" ref="Q56:Q59" si="71">IF(P56*15=0,"",P56*15)</f>
        <v/>
      </c>
      <c r="R56" s="94"/>
      <c r="S56" s="95" t="str">
        <f t="shared" ref="S56:S59" si="72">IF(R56*15=0,"",R56*15)</f>
        <v/>
      </c>
      <c r="T56" s="94"/>
      <c r="U56" s="96"/>
      <c r="V56" s="97"/>
      <c r="W56" s="95" t="str">
        <f t="shared" ref="W56:W59" si="73">IF(V56*15=0,"",V56*15)</f>
        <v/>
      </c>
      <c r="X56" s="94"/>
      <c r="Y56" s="95" t="str">
        <f t="shared" ref="Y56:Y59" si="74">IF(X56*15=0,"",X56*15)</f>
        <v/>
      </c>
      <c r="Z56" s="94"/>
      <c r="AA56" s="98"/>
      <c r="AB56" s="97"/>
      <c r="AC56" s="95" t="str">
        <f t="shared" ref="AC56:AC59" si="75">IF(AB56*15=0,"",AB56*15)</f>
        <v/>
      </c>
      <c r="AD56" s="94"/>
      <c r="AE56" s="95" t="str">
        <f t="shared" ref="AE56:AE59" si="76">IF(AD56*15=0,"",AD56*15)</f>
        <v/>
      </c>
      <c r="AF56" s="94"/>
      <c r="AG56" s="98"/>
      <c r="AH56" s="99"/>
      <c r="AI56" s="95" t="str">
        <f t="shared" ref="AI56:AI59" si="77">IF(AH56*15=0,"",AH56*15)</f>
        <v/>
      </c>
      <c r="AJ56" s="94"/>
      <c r="AK56" s="95" t="str">
        <f t="shared" ref="AK56:AK59" si="78">IF(AJ56*15=0,"",AJ56*15)</f>
        <v/>
      </c>
      <c r="AL56" s="94"/>
      <c r="AM56" s="96"/>
      <c r="AN56" s="100" t="str">
        <f t="shared" ref="AN56:AN59" si="79">IF(D56+J56+P56+V56+AB56+AH56=0,"",D56+J56+P56+V56+AB56+AH56)</f>
        <v/>
      </c>
      <c r="AO56" s="95" t="str">
        <f t="shared" ref="AO56:AO59" si="80">IF((D56+J56+P56+V56+AB56+AH56)*15=0,"",(D56+J56+P56+V56+AB56+AH56)*15)</f>
        <v/>
      </c>
      <c r="AP56" s="101" t="str">
        <f t="shared" ref="AP56:AP59" si="81">IF(F56+L56+R56+X56+AD56+AJ56=0,"",F56+L56+R56+X56+AD56+AJ56)</f>
        <v/>
      </c>
      <c r="AQ56" s="95" t="str">
        <f t="shared" ref="AQ56:AQ59" si="82">IF((F56+L56+R56+X56+AD56+AJ56)*15=0,"",(F56+L56+R56+X56+AD56+AJ56)*15)</f>
        <v/>
      </c>
      <c r="AR56" s="101" t="str">
        <f t="shared" ref="AR56:AR59" si="83">IF(H56+N56+T56+Z56+AF56+AL56=0,"",H56+N56+T56+Z56+AF56+AL56)</f>
        <v/>
      </c>
      <c r="AS56" s="102" t="s">
        <v>22</v>
      </c>
    </row>
    <row r="57" spans="1:45" s="103" customFormat="1" ht="15.75" customHeight="1">
      <c r="A57" s="216" t="s">
        <v>144</v>
      </c>
      <c r="B57" s="93" t="s">
        <v>30</v>
      </c>
      <c r="C57" s="217" t="s">
        <v>143</v>
      </c>
      <c r="D57" s="218"/>
      <c r="E57" s="224"/>
      <c r="F57" s="218"/>
      <c r="G57" s="224"/>
      <c r="H57" s="218"/>
      <c r="I57" s="219"/>
      <c r="J57" s="221"/>
      <c r="K57" s="224"/>
      <c r="L57" s="218"/>
      <c r="M57" s="224"/>
      <c r="N57" s="218"/>
      <c r="O57" s="222"/>
      <c r="P57" s="220"/>
      <c r="Q57" s="224"/>
      <c r="R57" s="218"/>
      <c r="S57" s="224"/>
      <c r="T57" s="218"/>
      <c r="U57" s="219"/>
      <c r="V57" s="221"/>
      <c r="W57" s="224"/>
      <c r="X57" s="218"/>
      <c r="Y57" s="224"/>
      <c r="Z57" s="218"/>
      <c r="AA57" s="222"/>
      <c r="AB57" s="221"/>
      <c r="AC57" s="224"/>
      <c r="AD57" s="218"/>
      <c r="AE57" s="224"/>
      <c r="AF57" s="218"/>
      <c r="AG57" s="222"/>
      <c r="AH57" s="220"/>
      <c r="AI57" s="224"/>
      <c r="AJ57" s="218"/>
      <c r="AK57" s="224"/>
      <c r="AL57" s="218"/>
      <c r="AM57" s="219"/>
      <c r="AN57" s="223"/>
      <c r="AO57" s="224"/>
      <c r="AP57" s="156"/>
      <c r="AQ57" s="224"/>
      <c r="AR57" s="156"/>
      <c r="AS57" s="47"/>
    </row>
    <row r="58" spans="1:45" s="103" customFormat="1" ht="15.75" customHeight="1">
      <c r="A58" s="211" t="s">
        <v>145</v>
      </c>
      <c r="B58" s="68" t="s">
        <v>30</v>
      </c>
      <c r="C58" s="197" t="s">
        <v>93</v>
      </c>
      <c r="D58" s="50"/>
      <c r="E58" s="21" t="str">
        <f t="shared" si="67"/>
        <v/>
      </c>
      <c r="F58" s="50"/>
      <c r="G58" s="21" t="str">
        <f t="shared" si="68"/>
        <v/>
      </c>
      <c r="H58" s="50"/>
      <c r="I58" s="104"/>
      <c r="J58" s="49"/>
      <c r="K58" s="21" t="str">
        <f t="shared" si="69"/>
        <v/>
      </c>
      <c r="L58" s="50"/>
      <c r="M58" s="21" t="str">
        <f t="shared" si="70"/>
        <v/>
      </c>
      <c r="N58" s="50"/>
      <c r="O58" s="105"/>
      <c r="P58" s="106"/>
      <c r="Q58" s="21" t="str">
        <f t="shared" si="71"/>
        <v/>
      </c>
      <c r="R58" s="50"/>
      <c r="S58" s="21" t="str">
        <f t="shared" si="72"/>
        <v/>
      </c>
      <c r="T58" s="50"/>
      <c r="U58" s="104"/>
      <c r="V58" s="49"/>
      <c r="W58" s="21" t="str">
        <f t="shared" si="73"/>
        <v/>
      </c>
      <c r="X58" s="50"/>
      <c r="Y58" s="21" t="str">
        <f t="shared" si="74"/>
        <v/>
      </c>
      <c r="Z58" s="50"/>
      <c r="AA58" s="105"/>
      <c r="AB58" s="49"/>
      <c r="AC58" s="21" t="str">
        <f t="shared" si="75"/>
        <v/>
      </c>
      <c r="AD58" s="50"/>
      <c r="AE58" s="21" t="str">
        <f t="shared" si="76"/>
        <v/>
      </c>
      <c r="AF58" s="50"/>
      <c r="AG58" s="105"/>
      <c r="AH58" s="106"/>
      <c r="AI58" s="21" t="str">
        <f t="shared" si="77"/>
        <v/>
      </c>
      <c r="AJ58" s="50"/>
      <c r="AK58" s="21" t="str">
        <f t="shared" si="78"/>
        <v/>
      </c>
      <c r="AL58" s="50"/>
      <c r="AM58" s="104"/>
      <c r="AN58" s="23" t="str">
        <f t="shared" si="79"/>
        <v/>
      </c>
      <c r="AO58" s="21" t="str">
        <f t="shared" si="80"/>
        <v/>
      </c>
      <c r="AP58" s="24" t="str">
        <f t="shared" si="81"/>
        <v/>
      </c>
      <c r="AQ58" s="21" t="str">
        <f t="shared" si="82"/>
        <v/>
      </c>
      <c r="AR58" s="24" t="str">
        <f t="shared" si="83"/>
        <v/>
      </c>
      <c r="AS58" s="25" t="s">
        <v>22</v>
      </c>
    </row>
    <row r="59" spans="1:45" s="103" customFormat="1" ht="15.75" customHeight="1" thickBot="1">
      <c r="A59" s="209" t="s">
        <v>122</v>
      </c>
      <c r="B59" s="68" t="s">
        <v>30</v>
      </c>
      <c r="C59" s="197" t="s">
        <v>71</v>
      </c>
      <c r="D59" s="50"/>
      <c r="E59" s="21" t="str">
        <f t="shared" si="67"/>
        <v/>
      </c>
      <c r="F59" s="50"/>
      <c r="G59" s="21" t="str">
        <f t="shared" si="68"/>
        <v/>
      </c>
      <c r="H59" s="50"/>
      <c r="I59" s="104"/>
      <c r="J59" s="49"/>
      <c r="K59" s="21" t="str">
        <f t="shared" si="69"/>
        <v/>
      </c>
      <c r="L59" s="50"/>
      <c r="M59" s="21" t="str">
        <f t="shared" si="70"/>
        <v/>
      </c>
      <c r="N59" s="50"/>
      <c r="O59" s="105"/>
      <c r="P59" s="106"/>
      <c r="Q59" s="21" t="str">
        <f t="shared" si="71"/>
        <v/>
      </c>
      <c r="R59" s="50"/>
      <c r="S59" s="21" t="str">
        <f t="shared" si="72"/>
        <v/>
      </c>
      <c r="T59" s="50"/>
      <c r="U59" s="104"/>
      <c r="V59" s="49"/>
      <c r="W59" s="21" t="str">
        <f t="shared" si="73"/>
        <v/>
      </c>
      <c r="X59" s="50"/>
      <c r="Y59" s="21" t="str">
        <f t="shared" si="74"/>
        <v/>
      </c>
      <c r="Z59" s="50"/>
      <c r="AA59" s="105"/>
      <c r="AB59" s="49"/>
      <c r="AC59" s="21" t="str">
        <f t="shared" si="75"/>
        <v/>
      </c>
      <c r="AD59" s="50"/>
      <c r="AE59" s="21" t="str">
        <f t="shared" si="76"/>
        <v/>
      </c>
      <c r="AF59" s="50"/>
      <c r="AG59" s="105"/>
      <c r="AH59" s="106"/>
      <c r="AI59" s="21" t="str">
        <f t="shared" si="77"/>
        <v/>
      </c>
      <c r="AJ59" s="50"/>
      <c r="AK59" s="21" t="str">
        <f t="shared" si="78"/>
        <v/>
      </c>
      <c r="AL59" s="50"/>
      <c r="AM59" s="104"/>
      <c r="AN59" s="23" t="str">
        <f t="shared" si="79"/>
        <v/>
      </c>
      <c r="AO59" s="21" t="str">
        <f t="shared" si="80"/>
        <v/>
      </c>
      <c r="AP59" s="24" t="str">
        <f t="shared" si="81"/>
        <v/>
      </c>
      <c r="AQ59" s="21" t="str">
        <f t="shared" si="82"/>
        <v/>
      </c>
      <c r="AR59" s="24" t="str">
        <f t="shared" si="83"/>
        <v/>
      </c>
      <c r="AS59" s="25" t="s">
        <v>22</v>
      </c>
    </row>
    <row r="60" spans="1:45" s="103" customFormat="1" ht="9.9499999999999993" customHeight="1" thickTop="1" thickBot="1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4"/>
      <c r="AN60" s="107"/>
      <c r="AO60" s="108"/>
      <c r="AP60" s="108"/>
      <c r="AQ60" s="108"/>
      <c r="AR60" s="108"/>
      <c r="AS60" s="109"/>
    </row>
    <row r="61" spans="1:45" s="103" customFormat="1" ht="15.75" customHeight="1" thickTop="1">
      <c r="A61" s="110" t="s">
        <v>31</v>
      </c>
      <c r="B61" s="111" t="s">
        <v>21</v>
      </c>
      <c r="C61" s="112" t="s">
        <v>32</v>
      </c>
      <c r="D61" s="113"/>
      <c r="E61" s="113"/>
      <c r="F61" s="113"/>
      <c r="G61" s="113"/>
      <c r="H61" s="114"/>
      <c r="I61" s="115"/>
      <c r="J61" s="114"/>
      <c r="K61" s="113"/>
      <c r="L61" s="113"/>
      <c r="M61" s="113"/>
      <c r="N61" s="114"/>
      <c r="O61" s="114"/>
      <c r="P61" s="114"/>
      <c r="Q61" s="113"/>
      <c r="R61" s="113"/>
      <c r="S61" s="113"/>
      <c r="T61" s="114"/>
      <c r="U61" s="114"/>
      <c r="V61" s="114"/>
      <c r="W61" s="113"/>
      <c r="X61" s="113"/>
      <c r="Y61" s="113"/>
      <c r="Z61" s="114"/>
      <c r="AA61" s="114"/>
      <c r="AB61" s="114"/>
      <c r="AC61" s="113"/>
      <c r="AD61" s="113"/>
      <c r="AE61" s="113"/>
      <c r="AF61" s="114"/>
      <c r="AG61" s="114"/>
      <c r="AH61" s="114"/>
      <c r="AI61" s="113"/>
      <c r="AJ61" s="113"/>
      <c r="AK61" s="113"/>
      <c r="AL61" s="114"/>
      <c r="AM61" s="115"/>
      <c r="AN61" s="116"/>
      <c r="AO61" s="117"/>
      <c r="AP61" s="117"/>
      <c r="AQ61" s="117"/>
      <c r="AR61" s="117"/>
      <c r="AS61" s="118"/>
    </row>
    <row r="62" spans="1:45" s="103" customFormat="1" ht="9.9499999999999993" customHeight="1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7"/>
      <c r="AN62" s="119"/>
      <c r="AO62" s="120"/>
      <c r="AP62" s="120"/>
      <c r="AQ62" s="120"/>
      <c r="AR62" s="120"/>
      <c r="AS62" s="121"/>
    </row>
    <row r="63" spans="1:45" s="103" customFormat="1" ht="15.75" customHeight="1">
      <c r="A63" s="240" t="s">
        <v>33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119"/>
      <c r="AO63" s="120"/>
      <c r="AP63" s="120"/>
      <c r="AQ63" s="120"/>
      <c r="AR63" s="120"/>
      <c r="AS63" s="121"/>
    </row>
    <row r="64" spans="1:45" s="103" customFormat="1" ht="15.75" customHeight="1">
      <c r="A64" s="122"/>
      <c r="B64" s="68"/>
      <c r="C64" s="123" t="s">
        <v>34</v>
      </c>
      <c r="D64" s="124"/>
      <c r="E64" s="125"/>
      <c r="F64" s="125"/>
      <c r="G64" s="125"/>
      <c r="H64" s="24"/>
      <c r="I64" s="126">
        <f>COUNTIF(I10:I52,"A")</f>
        <v>0</v>
      </c>
      <c r="J64" s="124"/>
      <c r="K64" s="125"/>
      <c r="L64" s="125"/>
      <c r="M64" s="125"/>
      <c r="N64" s="24"/>
      <c r="O64" s="126">
        <f>COUNTIF(O10:O52,"A")</f>
        <v>0</v>
      </c>
      <c r="P64" s="124"/>
      <c r="Q64" s="125"/>
      <c r="R64" s="125"/>
      <c r="S64" s="125"/>
      <c r="T64" s="24"/>
      <c r="U64" s="126">
        <f>COUNTIF(U10:U52,"A")</f>
        <v>0</v>
      </c>
      <c r="V64" s="124"/>
      <c r="W64" s="125"/>
      <c r="X64" s="125"/>
      <c r="Y64" s="125"/>
      <c r="Z64" s="24"/>
      <c r="AA64" s="126">
        <f>COUNTIF(AA10:AA52,"A")</f>
        <v>0</v>
      </c>
      <c r="AB64" s="124"/>
      <c r="AC64" s="125"/>
      <c r="AD64" s="125"/>
      <c r="AE64" s="125"/>
      <c r="AF64" s="24"/>
      <c r="AG64" s="126">
        <f>COUNTIF(AG10:AG52,"A")</f>
        <v>0</v>
      </c>
      <c r="AH64" s="124"/>
      <c r="AI64" s="125"/>
      <c r="AJ64" s="125"/>
      <c r="AK64" s="125"/>
      <c r="AL64" s="24"/>
      <c r="AM64" s="126">
        <f>COUNTIF(AM10:AM52,"A")</f>
        <v>0</v>
      </c>
      <c r="AN64" s="124"/>
      <c r="AO64" s="125"/>
      <c r="AP64" s="125"/>
      <c r="AQ64" s="125"/>
      <c r="AR64" s="24"/>
      <c r="AS64" s="127">
        <f t="shared" ref="AS64:AS74" si="84">SUM(D64:AM64)</f>
        <v>0</v>
      </c>
    </row>
    <row r="65" spans="1:45" s="103" customFormat="1" ht="15.75" customHeight="1">
      <c r="A65" s="128"/>
      <c r="B65" s="68"/>
      <c r="C65" s="123" t="s">
        <v>35</v>
      </c>
      <c r="D65" s="124"/>
      <c r="E65" s="125"/>
      <c r="F65" s="125"/>
      <c r="G65" s="125"/>
      <c r="H65" s="24"/>
      <c r="I65" s="126">
        <f>COUNTIF(I10:I52,"B")</f>
        <v>0</v>
      </c>
      <c r="J65" s="124"/>
      <c r="K65" s="125"/>
      <c r="L65" s="125"/>
      <c r="M65" s="125"/>
      <c r="N65" s="24"/>
      <c r="O65" s="126">
        <f>COUNTIF(O10:O52,"B")</f>
        <v>0</v>
      </c>
      <c r="P65" s="124"/>
      <c r="Q65" s="125"/>
      <c r="R65" s="125"/>
      <c r="S65" s="125"/>
      <c r="T65" s="24"/>
      <c r="U65" s="126">
        <f>COUNTIF(U10:U52,"B")</f>
        <v>0</v>
      </c>
      <c r="V65" s="124"/>
      <c r="W65" s="125"/>
      <c r="X65" s="125"/>
      <c r="Y65" s="125"/>
      <c r="Z65" s="24"/>
      <c r="AA65" s="126">
        <f>COUNTIF(AA10:AA52,"B")</f>
        <v>0</v>
      </c>
      <c r="AB65" s="124"/>
      <c r="AC65" s="125"/>
      <c r="AD65" s="125"/>
      <c r="AE65" s="125"/>
      <c r="AF65" s="24"/>
      <c r="AG65" s="126">
        <f>COUNTIF(AG10:AG52,"B")</f>
        <v>0</v>
      </c>
      <c r="AH65" s="124"/>
      <c r="AI65" s="125"/>
      <c r="AJ65" s="125"/>
      <c r="AK65" s="125"/>
      <c r="AL65" s="24"/>
      <c r="AM65" s="126">
        <f>COUNTIF(AM10:AM52,"B")</f>
        <v>0</v>
      </c>
      <c r="AN65" s="124"/>
      <c r="AO65" s="125"/>
      <c r="AP65" s="125"/>
      <c r="AQ65" s="125"/>
      <c r="AR65" s="24"/>
      <c r="AS65" s="127">
        <f t="shared" si="84"/>
        <v>0</v>
      </c>
    </row>
    <row r="66" spans="1:45" s="103" customFormat="1" ht="15.75" customHeight="1">
      <c r="A66" s="128"/>
      <c r="B66" s="68"/>
      <c r="C66" s="123" t="s">
        <v>36</v>
      </c>
      <c r="D66" s="124"/>
      <c r="E66" s="125"/>
      <c r="F66" s="125"/>
      <c r="G66" s="125"/>
      <c r="H66" s="24"/>
      <c r="I66" s="126">
        <f>COUNTIF(I10:I52,"F")</f>
        <v>7</v>
      </c>
      <c r="J66" s="124"/>
      <c r="K66" s="125"/>
      <c r="L66" s="125"/>
      <c r="M66" s="125"/>
      <c r="N66" s="24"/>
      <c r="O66" s="126">
        <f>COUNTIF(O10:O52,"F")</f>
        <v>2</v>
      </c>
      <c r="P66" s="124"/>
      <c r="Q66" s="125"/>
      <c r="R66" s="125"/>
      <c r="S66" s="125"/>
      <c r="T66" s="24"/>
      <c r="U66" s="126">
        <f>COUNTIF(U10:U52,"F")</f>
        <v>7</v>
      </c>
      <c r="V66" s="124"/>
      <c r="W66" s="125"/>
      <c r="X66" s="125"/>
      <c r="Y66" s="125"/>
      <c r="Z66" s="24"/>
      <c r="AA66" s="126">
        <f>COUNTIF(AA10:AA52,"F")</f>
        <v>1</v>
      </c>
      <c r="AB66" s="124"/>
      <c r="AC66" s="125"/>
      <c r="AD66" s="125"/>
      <c r="AE66" s="125"/>
      <c r="AF66" s="24"/>
      <c r="AG66" s="126">
        <f>COUNTIF(AG10:AG52,"F")</f>
        <v>0</v>
      </c>
      <c r="AH66" s="124"/>
      <c r="AI66" s="125"/>
      <c r="AJ66" s="125"/>
      <c r="AK66" s="125"/>
      <c r="AL66" s="24"/>
      <c r="AM66" s="126">
        <f>COUNTIF(AM10:AM52,"F")</f>
        <v>0</v>
      </c>
      <c r="AN66" s="124"/>
      <c r="AO66" s="125"/>
      <c r="AP66" s="125"/>
      <c r="AQ66" s="125"/>
      <c r="AR66" s="24"/>
      <c r="AS66" s="127">
        <f t="shared" si="84"/>
        <v>17</v>
      </c>
    </row>
    <row r="67" spans="1:45" s="103" customFormat="1" ht="15.75" customHeight="1">
      <c r="A67" s="128"/>
      <c r="B67" s="129"/>
      <c r="C67" s="123" t="s">
        <v>37</v>
      </c>
      <c r="D67" s="130"/>
      <c r="E67" s="131"/>
      <c r="F67" s="131"/>
      <c r="G67" s="131"/>
      <c r="H67" s="132"/>
      <c r="I67" s="126">
        <f>COUNTIF(I10:I52,"F(Z)")</f>
        <v>0</v>
      </c>
      <c r="J67" s="130"/>
      <c r="K67" s="131"/>
      <c r="L67" s="131"/>
      <c r="M67" s="131"/>
      <c r="N67" s="132"/>
      <c r="O67" s="126">
        <f>COUNTIF(O10:O52,"F(Z)")</f>
        <v>0</v>
      </c>
      <c r="P67" s="130"/>
      <c r="Q67" s="131"/>
      <c r="R67" s="131"/>
      <c r="S67" s="131"/>
      <c r="T67" s="132"/>
      <c r="U67" s="126">
        <f>COUNTIF(U10:U52,"F(Z)")</f>
        <v>0</v>
      </c>
      <c r="V67" s="130"/>
      <c r="W67" s="131"/>
      <c r="X67" s="131"/>
      <c r="Y67" s="131"/>
      <c r="Z67" s="132"/>
      <c r="AA67" s="126">
        <f>COUNTIF(AA10:AA52,"F(Z)")</f>
        <v>3</v>
      </c>
      <c r="AB67" s="130"/>
      <c r="AC67" s="131"/>
      <c r="AD67" s="131"/>
      <c r="AE67" s="131"/>
      <c r="AF67" s="132"/>
      <c r="AG67" s="126">
        <f>COUNTIF(AG10:AG52,"F(Z)")</f>
        <v>0</v>
      </c>
      <c r="AH67" s="130"/>
      <c r="AI67" s="131"/>
      <c r="AJ67" s="131"/>
      <c r="AK67" s="131"/>
      <c r="AL67" s="132"/>
      <c r="AM67" s="126">
        <f>COUNTIF(AM10:AM52,"F(Z)")</f>
        <v>0</v>
      </c>
      <c r="AN67" s="130"/>
      <c r="AO67" s="131"/>
      <c r="AP67" s="131"/>
      <c r="AQ67" s="131"/>
      <c r="AR67" s="132"/>
      <c r="AS67" s="127">
        <f t="shared" si="84"/>
        <v>3</v>
      </c>
    </row>
    <row r="68" spans="1:45" s="103" customFormat="1" ht="15.75" customHeight="1">
      <c r="A68" s="128"/>
      <c r="B68" s="68"/>
      <c r="C68" s="123" t="s">
        <v>38</v>
      </c>
      <c r="D68" s="124"/>
      <c r="E68" s="125"/>
      <c r="F68" s="125"/>
      <c r="G68" s="125"/>
      <c r="H68" s="24"/>
      <c r="I68" s="126">
        <f>COUNTIF(I10:I52,"G")</f>
        <v>0</v>
      </c>
      <c r="J68" s="124"/>
      <c r="K68" s="125"/>
      <c r="L68" s="125"/>
      <c r="M68" s="125"/>
      <c r="N68" s="24"/>
      <c r="O68" s="126">
        <f>COUNTIF(O10:O52,"G")</f>
        <v>5</v>
      </c>
      <c r="P68" s="124"/>
      <c r="Q68" s="125"/>
      <c r="R68" s="125"/>
      <c r="S68" s="125"/>
      <c r="T68" s="24"/>
      <c r="U68" s="126">
        <f>COUNTIF(U10:U52,"G")</f>
        <v>0</v>
      </c>
      <c r="V68" s="124"/>
      <c r="W68" s="125"/>
      <c r="X68" s="125"/>
      <c r="Y68" s="125"/>
      <c r="Z68" s="24"/>
      <c r="AA68" s="126">
        <f>COUNTIF(AA10:AA52,"G")</f>
        <v>0</v>
      </c>
      <c r="AB68" s="124"/>
      <c r="AC68" s="125"/>
      <c r="AD68" s="125"/>
      <c r="AE68" s="125"/>
      <c r="AF68" s="24"/>
      <c r="AG68" s="126">
        <f>COUNTIF(AG10:AG52,"G")</f>
        <v>0</v>
      </c>
      <c r="AH68" s="124"/>
      <c r="AI68" s="125"/>
      <c r="AJ68" s="125"/>
      <c r="AK68" s="125"/>
      <c r="AL68" s="24"/>
      <c r="AM68" s="126">
        <f>COUNTIF(AM10:AM52,"G")</f>
        <v>0</v>
      </c>
      <c r="AN68" s="124"/>
      <c r="AO68" s="125"/>
      <c r="AP68" s="125"/>
      <c r="AQ68" s="125"/>
      <c r="AR68" s="24"/>
      <c r="AS68" s="127">
        <f t="shared" si="84"/>
        <v>5</v>
      </c>
    </row>
    <row r="69" spans="1:45" s="103" customFormat="1" ht="15.75" customHeight="1">
      <c r="A69" s="128"/>
      <c r="B69" s="68"/>
      <c r="C69" s="123" t="s">
        <v>39</v>
      </c>
      <c r="D69" s="124"/>
      <c r="E69" s="125"/>
      <c r="F69" s="125"/>
      <c r="G69" s="125"/>
      <c r="H69" s="24"/>
      <c r="I69" s="126">
        <f>COUNTIF(I10:I52,"G(Z)")</f>
        <v>0</v>
      </c>
      <c r="J69" s="124"/>
      <c r="K69" s="125"/>
      <c r="L69" s="125"/>
      <c r="M69" s="125"/>
      <c r="N69" s="24"/>
      <c r="O69" s="126">
        <f>COUNTIF(O10:O52,"G(Z)")</f>
        <v>0</v>
      </c>
      <c r="P69" s="124"/>
      <c r="Q69" s="125"/>
      <c r="R69" s="125"/>
      <c r="S69" s="125"/>
      <c r="T69" s="24"/>
      <c r="U69" s="126">
        <f>COUNTIF(U10:U52,"G(Z)")</f>
        <v>0</v>
      </c>
      <c r="V69" s="124"/>
      <c r="W69" s="125"/>
      <c r="X69" s="125"/>
      <c r="Y69" s="125"/>
      <c r="Z69" s="24"/>
      <c r="AA69" s="126">
        <f>COUNTIF(AA10:AA52,"G(Z)")</f>
        <v>0</v>
      </c>
      <c r="AB69" s="124"/>
      <c r="AC69" s="125"/>
      <c r="AD69" s="125"/>
      <c r="AE69" s="125"/>
      <c r="AF69" s="24"/>
      <c r="AG69" s="126">
        <f>COUNTIF(AG10:AG52,"G(Z)")</f>
        <v>0</v>
      </c>
      <c r="AH69" s="124"/>
      <c r="AI69" s="125"/>
      <c r="AJ69" s="125"/>
      <c r="AK69" s="125"/>
      <c r="AL69" s="24"/>
      <c r="AM69" s="126">
        <f>COUNTIF(AM10:AM52,"G(Z)")</f>
        <v>0</v>
      </c>
      <c r="AN69" s="124"/>
      <c r="AO69" s="125"/>
      <c r="AP69" s="125"/>
      <c r="AQ69" s="125"/>
      <c r="AR69" s="24"/>
      <c r="AS69" s="127">
        <f t="shared" si="84"/>
        <v>0</v>
      </c>
    </row>
    <row r="70" spans="1:45" s="103" customFormat="1" ht="15.75" customHeight="1">
      <c r="A70" s="128"/>
      <c r="B70" s="68"/>
      <c r="C70" s="123" t="s">
        <v>40</v>
      </c>
      <c r="D70" s="124"/>
      <c r="E70" s="125"/>
      <c r="F70" s="125"/>
      <c r="G70" s="125"/>
      <c r="H70" s="24"/>
      <c r="I70" s="126">
        <f>COUNTIF(I10:I52,"V")</f>
        <v>3</v>
      </c>
      <c r="J70" s="124"/>
      <c r="K70" s="125"/>
      <c r="L70" s="125"/>
      <c r="M70" s="125"/>
      <c r="N70" s="24"/>
      <c r="O70" s="126">
        <f>COUNTIF(O10:O52,"V")</f>
        <v>3</v>
      </c>
      <c r="P70" s="124"/>
      <c r="Q70" s="125"/>
      <c r="R70" s="125"/>
      <c r="S70" s="125"/>
      <c r="T70" s="24"/>
      <c r="U70" s="126">
        <f>COUNTIF(U10:U52,"V")</f>
        <v>2</v>
      </c>
      <c r="V70" s="124"/>
      <c r="W70" s="125"/>
      <c r="X70" s="125"/>
      <c r="Y70" s="125"/>
      <c r="Z70" s="24"/>
      <c r="AA70" s="126">
        <f>COUNTIF(AA10:AA52,"V")</f>
        <v>0</v>
      </c>
      <c r="AB70" s="124"/>
      <c r="AC70" s="125"/>
      <c r="AD70" s="125"/>
      <c r="AE70" s="125"/>
      <c r="AF70" s="24"/>
      <c r="AG70" s="126">
        <f>COUNTIF(AG10:AG52,"V")</f>
        <v>0</v>
      </c>
      <c r="AH70" s="124"/>
      <c r="AI70" s="125"/>
      <c r="AJ70" s="125"/>
      <c r="AK70" s="125"/>
      <c r="AL70" s="24"/>
      <c r="AM70" s="126">
        <f>COUNTIF(AM10:AM52,"V")</f>
        <v>0</v>
      </c>
      <c r="AN70" s="124"/>
      <c r="AO70" s="125"/>
      <c r="AP70" s="125"/>
      <c r="AQ70" s="125"/>
      <c r="AR70" s="24"/>
      <c r="AS70" s="127">
        <f t="shared" si="84"/>
        <v>8</v>
      </c>
    </row>
    <row r="71" spans="1:45" s="103" customFormat="1" ht="15.75" customHeight="1">
      <c r="A71" s="128"/>
      <c r="B71" s="68"/>
      <c r="C71" s="123" t="s">
        <v>41</v>
      </c>
      <c r="D71" s="124"/>
      <c r="E71" s="125"/>
      <c r="F71" s="125"/>
      <c r="G71" s="125"/>
      <c r="H71" s="24"/>
      <c r="I71" s="126">
        <f>COUNTIF(I10:I52,"V(Z)")</f>
        <v>0</v>
      </c>
      <c r="J71" s="124"/>
      <c r="K71" s="125"/>
      <c r="L71" s="125"/>
      <c r="M71" s="125"/>
      <c r="N71" s="24"/>
      <c r="O71" s="126">
        <f>COUNTIF(O10:O52,"V(Z)")</f>
        <v>0</v>
      </c>
      <c r="P71" s="124"/>
      <c r="Q71" s="125"/>
      <c r="R71" s="125"/>
      <c r="S71" s="125"/>
      <c r="T71" s="24"/>
      <c r="U71" s="126">
        <f>COUNTIF(U10:U52,"V(Z)")</f>
        <v>0</v>
      </c>
      <c r="V71" s="124"/>
      <c r="W71" s="125"/>
      <c r="X71" s="125"/>
      <c r="Y71" s="125"/>
      <c r="Z71" s="24"/>
      <c r="AA71" s="126">
        <f>COUNTIF(AA10:AA52,"V(Z)")</f>
        <v>0</v>
      </c>
      <c r="AB71" s="124"/>
      <c r="AC71" s="125"/>
      <c r="AD71" s="125"/>
      <c r="AE71" s="125"/>
      <c r="AF71" s="24"/>
      <c r="AG71" s="126">
        <f>COUNTIF(AG10:AG52,"V(Z)")</f>
        <v>0</v>
      </c>
      <c r="AH71" s="124"/>
      <c r="AI71" s="125"/>
      <c r="AJ71" s="125"/>
      <c r="AK71" s="125"/>
      <c r="AL71" s="24"/>
      <c r="AM71" s="126">
        <f>COUNTIF(AM10:AM52,"V(Z)")</f>
        <v>0</v>
      </c>
      <c r="AN71" s="124"/>
      <c r="AO71" s="125"/>
      <c r="AP71" s="125"/>
      <c r="AQ71" s="125"/>
      <c r="AR71" s="24"/>
      <c r="AS71" s="127">
        <f t="shared" si="84"/>
        <v>0</v>
      </c>
    </row>
    <row r="72" spans="1:45" s="103" customFormat="1" ht="15.75" customHeight="1">
      <c r="A72" s="128"/>
      <c r="B72" s="68"/>
      <c r="C72" s="123" t="s">
        <v>42</v>
      </c>
      <c r="D72" s="124"/>
      <c r="E72" s="125"/>
      <c r="F72" s="125"/>
      <c r="G72" s="125"/>
      <c r="H72" s="24"/>
      <c r="I72" s="126">
        <f>COUNTIF(I10:I52,"AV")</f>
        <v>0</v>
      </c>
      <c r="J72" s="124"/>
      <c r="K72" s="125"/>
      <c r="L72" s="125"/>
      <c r="M72" s="125"/>
      <c r="N72" s="24"/>
      <c r="O72" s="126">
        <f>COUNTIF(O10:O52,"AV")</f>
        <v>0</v>
      </c>
      <c r="P72" s="124"/>
      <c r="Q72" s="125"/>
      <c r="R72" s="125"/>
      <c r="S72" s="125"/>
      <c r="T72" s="24"/>
      <c r="U72" s="126">
        <f>COUNTIF(U10:U52,"AV")</f>
        <v>0</v>
      </c>
      <c r="V72" s="124"/>
      <c r="W72" s="125"/>
      <c r="X72" s="125"/>
      <c r="Y72" s="125"/>
      <c r="Z72" s="24"/>
      <c r="AA72" s="126">
        <f>COUNTIF(AA10:AA52,"AV")</f>
        <v>0</v>
      </c>
      <c r="AB72" s="124"/>
      <c r="AC72" s="125"/>
      <c r="AD72" s="125"/>
      <c r="AE72" s="125"/>
      <c r="AF72" s="24"/>
      <c r="AG72" s="126">
        <f>COUNTIF(AG10:AG52,"AV")</f>
        <v>0</v>
      </c>
      <c r="AH72" s="124"/>
      <c r="AI72" s="125"/>
      <c r="AJ72" s="125"/>
      <c r="AK72" s="125"/>
      <c r="AL72" s="24"/>
      <c r="AM72" s="126">
        <f>COUNTIF(AM10:AM52,"AV")</f>
        <v>0</v>
      </c>
      <c r="AN72" s="124"/>
      <c r="AO72" s="125"/>
      <c r="AP72" s="125"/>
      <c r="AQ72" s="125"/>
      <c r="AR72" s="24"/>
      <c r="AS72" s="127">
        <f t="shared" si="84"/>
        <v>0</v>
      </c>
    </row>
    <row r="73" spans="1:45" s="103" customFormat="1" ht="15.75" customHeight="1">
      <c r="A73" s="128"/>
      <c r="B73" s="68"/>
      <c r="C73" s="123" t="s">
        <v>43</v>
      </c>
      <c r="D73" s="124"/>
      <c r="E73" s="125"/>
      <c r="F73" s="125"/>
      <c r="G73" s="125"/>
      <c r="H73" s="24"/>
      <c r="I73" s="126">
        <f>COUNTIF(I10:I52,"KO")</f>
        <v>0</v>
      </c>
      <c r="J73" s="124"/>
      <c r="K73" s="125"/>
      <c r="L73" s="125"/>
      <c r="M73" s="125"/>
      <c r="N73" s="24"/>
      <c r="O73" s="126">
        <f>COUNTIF(O10:O52,"KO")</f>
        <v>0</v>
      </c>
      <c r="P73" s="124"/>
      <c r="Q73" s="125"/>
      <c r="R73" s="125"/>
      <c r="S73" s="125"/>
      <c r="T73" s="24"/>
      <c r="U73" s="126">
        <f>COUNTIF(U10:U52,"KO")</f>
        <v>0</v>
      </c>
      <c r="V73" s="124"/>
      <c r="W73" s="125"/>
      <c r="X73" s="125"/>
      <c r="Y73" s="125"/>
      <c r="Z73" s="24"/>
      <c r="AA73" s="126">
        <f>COUNTIF(AA10:AA52,"KO")</f>
        <v>0</v>
      </c>
      <c r="AB73" s="124"/>
      <c r="AC73" s="125"/>
      <c r="AD73" s="125"/>
      <c r="AE73" s="125"/>
      <c r="AF73" s="24"/>
      <c r="AG73" s="126">
        <f>COUNTIF(AG10:AG52,"KO")</f>
        <v>0</v>
      </c>
      <c r="AH73" s="124"/>
      <c r="AI73" s="125"/>
      <c r="AJ73" s="125"/>
      <c r="AK73" s="125"/>
      <c r="AL73" s="24"/>
      <c r="AM73" s="126">
        <f>COUNTIF(AM10:AM52,"KO")</f>
        <v>0</v>
      </c>
      <c r="AN73" s="124"/>
      <c r="AO73" s="125"/>
      <c r="AP73" s="125"/>
      <c r="AQ73" s="125"/>
      <c r="AR73" s="24"/>
      <c r="AS73" s="127">
        <f t="shared" si="84"/>
        <v>0</v>
      </c>
    </row>
    <row r="74" spans="1:45" s="103" customFormat="1" ht="15.75" customHeight="1">
      <c r="A74" s="128"/>
      <c r="B74" s="68"/>
      <c r="C74" s="123" t="s">
        <v>44</v>
      </c>
      <c r="D74" s="124"/>
      <c r="E74" s="125"/>
      <c r="F74" s="125"/>
      <c r="G74" s="125"/>
      <c r="H74" s="24"/>
      <c r="I74" s="126">
        <f>COUNTIF(I10:I52,"Z")</f>
        <v>0</v>
      </c>
      <c r="J74" s="124"/>
      <c r="K74" s="125"/>
      <c r="L74" s="125"/>
      <c r="M74" s="125"/>
      <c r="N74" s="24"/>
      <c r="O74" s="126">
        <f>COUNTIF(O10:O52,"Z")</f>
        <v>0</v>
      </c>
      <c r="P74" s="124"/>
      <c r="Q74" s="125"/>
      <c r="R74" s="125"/>
      <c r="S74" s="125"/>
      <c r="T74" s="24"/>
      <c r="U74" s="126">
        <f>COUNTIF(U10:U52,"Z")</f>
        <v>0</v>
      </c>
      <c r="V74" s="124"/>
      <c r="W74" s="125"/>
      <c r="X74" s="125"/>
      <c r="Y74" s="125"/>
      <c r="Z74" s="24"/>
      <c r="AA74" s="126">
        <f>COUNTIF(AA10:AA52,"Z")</f>
        <v>0</v>
      </c>
      <c r="AB74" s="124"/>
      <c r="AC74" s="125"/>
      <c r="AD74" s="125"/>
      <c r="AE74" s="125"/>
      <c r="AF74" s="24"/>
      <c r="AG74" s="126">
        <f>COUNTIF(AG10:AG52,"Z")</f>
        <v>0</v>
      </c>
      <c r="AH74" s="124"/>
      <c r="AI74" s="125"/>
      <c r="AJ74" s="125"/>
      <c r="AK74" s="125"/>
      <c r="AL74" s="24"/>
      <c r="AM74" s="126">
        <f>COUNTIF(AM10:AM52,"Z")</f>
        <v>0</v>
      </c>
      <c r="AN74" s="124"/>
      <c r="AO74" s="125"/>
      <c r="AP74" s="125"/>
      <c r="AQ74" s="125"/>
      <c r="AR74" s="24"/>
      <c r="AS74" s="127">
        <f t="shared" si="84"/>
        <v>0</v>
      </c>
    </row>
    <row r="75" spans="1:45" s="103" customFormat="1" ht="15.75" customHeight="1" thickBot="1">
      <c r="A75" s="180"/>
      <c r="B75" s="181"/>
      <c r="C75" s="182" t="s">
        <v>56</v>
      </c>
      <c r="D75" s="183"/>
      <c r="E75" s="184"/>
      <c r="F75" s="184"/>
      <c r="G75" s="184"/>
      <c r="H75" s="185"/>
      <c r="I75" s="188">
        <f>SUM(I64:I74)</f>
        <v>10</v>
      </c>
      <c r="J75" s="184"/>
      <c r="K75" s="184"/>
      <c r="L75" s="184"/>
      <c r="M75" s="184"/>
      <c r="N75" s="185"/>
      <c r="O75" s="188">
        <f>SUM(O64:O74)</f>
        <v>10</v>
      </c>
      <c r="P75" s="183"/>
      <c r="Q75" s="184"/>
      <c r="R75" s="184"/>
      <c r="S75" s="184"/>
      <c r="T75" s="185"/>
      <c r="U75" s="188">
        <f>SUM(U64:U74)</f>
        <v>9</v>
      </c>
      <c r="V75" s="183"/>
      <c r="W75" s="184"/>
      <c r="X75" s="184"/>
      <c r="Y75" s="184"/>
      <c r="Z75" s="185"/>
      <c r="AA75" s="188">
        <f>SUM(AA64:AA74)</f>
        <v>4</v>
      </c>
      <c r="AB75" s="183"/>
      <c r="AC75" s="184"/>
      <c r="AD75" s="184"/>
      <c r="AE75" s="184"/>
      <c r="AF75" s="185"/>
      <c r="AG75" s="188">
        <f>SUM(AG64:AG74)</f>
        <v>0</v>
      </c>
      <c r="AH75" s="183"/>
      <c r="AI75" s="184"/>
      <c r="AJ75" s="184"/>
      <c r="AK75" s="184"/>
      <c r="AL75" s="185"/>
      <c r="AM75" s="188">
        <f>SUM(AM64:AM74)</f>
        <v>0</v>
      </c>
      <c r="AN75" s="186"/>
      <c r="AO75" s="186"/>
      <c r="AP75" s="186"/>
      <c r="AQ75" s="186"/>
      <c r="AR75" s="156"/>
      <c r="AS75" s="187"/>
    </row>
    <row r="76" spans="1:45" s="103" customFormat="1" ht="15.75" customHeight="1">
      <c r="A76" s="233" t="s">
        <v>45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5"/>
      <c r="AN76" s="226" t="s">
        <v>46</v>
      </c>
      <c r="AO76" s="227"/>
      <c r="AP76" s="227"/>
      <c r="AQ76" s="227"/>
      <c r="AR76" s="228"/>
      <c r="AS76" s="133">
        <f>SUM(AS64:AS74)</f>
        <v>33</v>
      </c>
    </row>
    <row r="77" spans="1:45" s="103" customFormat="1" ht="15.75" customHeight="1">
      <c r="AN77" s="134"/>
      <c r="AO77" s="4"/>
      <c r="AP77" s="4"/>
      <c r="AQ77" s="4"/>
      <c r="AR77" s="4"/>
      <c r="AS77" s="135"/>
    </row>
    <row r="78" spans="1:45" s="103" customFormat="1" ht="15.75" customHeight="1">
      <c r="A78" s="248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50"/>
      <c r="AN78" s="134"/>
      <c r="AO78" s="4"/>
      <c r="AP78" s="4"/>
      <c r="AQ78" s="4"/>
      <c r="AR78" s="4"/>
      <c r="AS78" s="136"/>
    </row>
    <row r="79" spans="1:45" s="103" customFormat="1" ht="15.75" customHeight="1">
      <c r="A79" s="248" t="s">
        <v>140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50"/>
      <c r="AN79" s="134"/>
      <c r="AO79" s="4"/>
      <c r="AP79" s="4"/>
      <c r="AQ79" s="4"/>
      <c r="AR79" s="4"/>
      <c r="AS79" s="136"/>
    </row>
    <row r="80" spans="1:45" s="103" customFormat="1" ht="15.75" customHeight="1" thickBot="1">
      <c r="A80" s="202" t="s">
        <v>141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137"/>
      <c r="AO80" s="5"/>
      <c r="AP80" s="5"/>
      <c r="AQ80" s="5"/>
      <c r="AR80" s="5"/>
      <c r="AS80" s="138"/>
    </row>
    <row r="81" spans="1:4" s="103" customFormat="1" ht="15.75" customHeight="1" thickTop="1">
      <c r="A81" s="139"/>
      <c r="B81" s="140"/>
      <c r="C81" s="140"/>
    </row>
    <row r="82" spans="1:4" s="103" customFormat="1" ht="15.75" customHeight="1">
      <c r="A82" s="139"/>
      <c r="B82" s="140"/>
      <c r="C82" s="140"/>
    </row>
    <row r="83" spans="1:4" s="103" customFormat="1" ht="15.75" customHeight="1">
      <c r="A83" s="214"/>
      <c r="B83" s="140"/>
      <c r="C83" s="214"/>
      <c r="D83" s="214"/>
    </row>
    <row r="84" spans="1:4" s="103" customFormat="1" ht="15.75" customHeight="1">
      <c r="A84" s="215"/>
      <c r="B84" s="140"/>
      <c r="C84" s="140"/>
    </row>
    <row r="85" spans="1:4" s="103" customFormat="1" ht="15.75" customHeight="1">
      <c r="A85" s="139"/>
      <c r="B85" s="140"/>
      <c r="C85" s="140"/>
    </row>
    <row r="86" spans="1:4" s="103" customFormat="1" ht="15.75" customHeight="1">
      <c r="A86" s="139"/>
      <c r="B86" s="140"/>
      <c r="C86" s="140"/>
    </row>
    <row r="87" spans="1:4" s="103" customFormat="1" ht="15.75" customHeight="1">
      <c r="A87" s="139"/>
      <c r="B87" s="140"/>
      <c r="C87" s="140"/>
    </row>
    <row r="88" spans="1:4" s="103" customFormat="1" ht="15.75" customHeight="1">
      <c r="A88" s="139"/>
      <c r="B88" s="140"/>
      <c r="C88" s="140"/>
    </row>
    <row r="89" spans="1:4" s="103" customFormat="1" ht="15.75" customHeight="1">
      <c r="A89" s="139"/>
      <c r="B89" s="140"/>
      <c r="C89" s="140"/>
    </row>
    <row r="90" spans="1:4" s="103" customFormat="1" ht="15.75" customHeight="1">
      <c r="A90" s="139"/>
      <c r="B90" s="140"/>
      <c r="C90" s="140"/>
    </row>
    <row r="91" spans="1:4" s="103" customFormat="1" ht="15.75" customHeight="1">
      <c r="A91" s="139"/>
      <c r="B91" s="140"/>
      <c r="C91" s="140"/>
    </row>
    <row r="92" spans="1:4" s="103" customFormat="1" ht="15.75" customHeight="1">
      <c r="A92" s="139"/>
      <c r="B92" s="140"/>
      <c r="C92" s="140"/>
    </row>
    <row r="93" spans="1:4" s="103" customFormat="1" ht="15.75" customHeight="1">
      <c r="A93" s="139"/>
      <c r="B93" s="140"/>
      <c r="C93" s="140"/>
    </row>
    <row r="94" spans="1:4" s="103" customFormat="1" ht="15.75" customHeight="1">
      <c r="A94" s="139"/>
      <c r="B94" s="140"/>
      <c r="C94" s="140"/>
    </row>
    <row r="95" spans="1:4" s="103" customFormat="1" ht="15.75" customHeight="1">
      <c r="A95" s="139"/>
      <c r="B95" s="140"/>
      <c r="C95" s="140"/>
    </row>
    <row r="96" spans="1:4" s="103" customFormat="1" ht="15.75" customHeight="1">
      <c r="A96" s="139"/>
      <c r="B96" s="140"/>
      <c r="C96" s="140"/>
    </row>
    <row r="97" spans="1:3" s="103" customFormat="1" ht="15.75" customHeight="1">
      <c r="A97" s="139"/>
      <c r="B97" s="140"/>
      <c r="C97" s="140"/>
    </row>
    <row r="98" spans="1:3" s="103" customFormat="1" ht="15.75" customHeight="1">
      <c r="A98" s="139"/>
      <c r="B98" s="140"/>
      <c r="C98" s="140"/>
    </row>
    <row r="99" spans="1:3" s="103" customFormat="1" ht="15.75" customHeight="1">
      <c r="A99" s="139"/>
      <c r="B99" s="140"/>
      <c r="C99" s="140"/>
    </row>
    <row r="100" spans="1:3" s="103" customFormat="1" ht="15.75" customHeight="1">
      <c r="A100" s="139"/>
      <c r="B100" s="140"/>
      <c r="C100" s="140"/>
    </row>
    <row r="101" spans="1:3" s="103" customFormat="1" ht="15.75" customHeight="1">
      <c r="A101" s="139"/>
      <c r="B101" s="140"/>
      <c r="C101" s="140"/>
    </row>
    <row r="102" spans="1:3" s="103" customFormat="1" ht="15.75" customHeight="1">
      <c r="A102" s="139"/>
      <c r="B102" s="140"/>
      <c r="C102" s="140"/>
    </row>
    <row r="103" spans="1:3" s="103" customFormat="1" ht="15.75" customHeight="1">
      <c r="A103" s="139"/>
      <c r="B103" s="140"/>
      <c r="C103" s="140"/>
    </row>
    <row r="104" spans="1:3" s="103" customFormat="1" ht="15.75" customHeight="1">
      <c r="A104" s="139"/>
      <c r="B104" s="140"/>
      <c r="C104" s="140"/>
    </row>
    <row r="105" spans="1:3" s="103" customFormat="1" ht="15.75" customHeight="1">
      <c r="A105" s="139"/>
      <c r="B105" s="140"/>
      <c r="C105" s="140"/>
    </row>
    <row r="106" spans="1:3" s="103" customFormat="1" ht="15.75" customHeight="1">
      <c r="A106" s="139"/>
      <c r="B106" s="140"/>
      <c r="C106" s="140"/>
    </row>
    <row r="107" spans="1:3" s="103" customFormat="1" ht="15.75" customHeight="1">
      <c r="A107" s="139"/>
      <c r="B107" s="140"/>
      <c r="C107" s="140"/>
    </row>
    <row r="108" spans="1:3" s="103" customFormat="1" ht="15.75" customHeight="1">
      <c r="A108" s="139"/>
      <c r="B108" s="140"/>
      <c r="C108" s="140"/>
    </row>
    <row r="109" spans="1:3" s="103" customFormat="1" ht="15.75" customHeight="1">
      <c r="A109" s="139"/>
      <c r="B109" s="140"/>
      <c r="C109" s="140"/>
    </row>
    <row r="110" spans="1:3" s="103" customFormat="1" ht="15.75" customHeight="1">
      <c r="A110" s="139"/>
      <c r="B110" s="140"/>
      <c r="C110" s="140"/>
    </row>
    <row r="111" spans="1:3" s="103" customFormat="1" ht="15.75" customHeight="1">
      <c r="A111" s="139"/>
      <c r="B111" s="140"/>
      <c r="C111" s="140"/>
    </row>
    <row r="112" spans="1:3" s="103" customFormat="1" ht="15.75" customHeight="1">
      <c r="A112" s="139"/>
      <c r="B112" s="140"/>
      <c r="C112" s="140"/>
    </row>
    <row r="113" spans="1:3" s="103" customFormat="1" ht="15.75" customHeight="1">
      <c r="A113" s="139"/>
      <c r="B113" s="140"/>
      <c r="C113" s="140"/>
    </row>
    <row r="114" spans="1:3" s="103" customFormat="1" ht="15.75" customHeight="1">
      <c r="A114" s="139"/>
      <c r="B114" s="140"/>
      <c r="C114" s="140"/>
    </row>
    <row r="115" spans="1:3" s="103" customFormat="1" ht="15.75" customHeight="1">
      <c r="A115" s="139"/>
      <c r="B115" s="140"/>
      <c r="C115" s="140"/>
    </row>
    <row r="116" spans="1:3" s="103" customFormat="1" ht="15.75" customHeight="1">
      <c r="A116" s="139"/>
      <c r="B116" s="140"/>
      <c r="C116" s="140"/>
    </row>
    <row r="117" spans="1:3" s="103" customFormat="1" ht="15.75" customHeight="1">
      <c r="A117" s="139"/>
      <c r="B117" s="140"/>
      <c r="C117" s="140"/>
    </row>
    <row r="118" spans="1:3" s="103" customFormat="1" ht="15.75" customHeight="1">
      <c r="A118" s="139"/>
      <c r="B118" s="140"/>
      <c r="C118" s="140"/>
    </row>
    <row r="119" spans="1:3" s="103" customFormat="1" ht="15.75" customHeight="1">
      <c r="A119" s="139"/>
      <c r="B119" s="140"/>
      <c r="C119" s="140"/>
    </row>
    <row r="120" spans="1:3" s="103" customFormat="1" ht="15.75" customHeight="1">
      <c r="A120" s="139"/>
      <c r="B120" s="140"/>
      <c r="C120" s="140"/>
    </row>
    <row r="121" spans="1:3" s="103" customFormat="1" ht="15.75" customHeight="1">
      <c r="A121" s="139"/>
      <c r="B121" s="140"/>
      <c r="C121" s="140"/>
    </row>
    <row r="122" spans="1:3" s="103" customFormat="1" ht="15.75" customHeight="1">
      <c r="A122" s="139"/>
      <c r="B122" s="140"/>
      <c r="C122" s="140"/>
    </row>
    <row r="123" spans="1:3" s="103" customFormat="1" ht="15.75" customHeight="1">
      <c r="A123" s="139"/>
      <c r="B123" s="140"/>
      <c r="C123" s="140"/>
    </row>
    <row r="124" spans="1:3" s="103" customFormat="1" ht="15.75" customHeight="1">
      <c r="A124" s="139"/>
      <c r="B124" s="140"/>
      <c r="C124" s="140"/>
    </row>
    <row r="125" spans="1:3" s="103" customFormat="1" ht="15.75" customHeight="1">
      <c r="A125" s="139"/>
      <c r="B125" s="140"/>
      <c r="C125" s="140"/>
    </row>
    <row r="126" spans="1:3" s="103" customFormat="1" ht="15.75" customHeight="1">
      <c r="A126" s="139"/>
      <c r="B126" s="140"/>
      <c r="C126" s="140"/>
    </row>
    <row r="127" spans="1:3" s="103" customFormat="1" ht="15.75" customHeight="1">
      <c r="A127" s="139"/>
      <c r="B127" s="140"/>
      <c r="C127" s="140"/>
    </row>
    <row r="128" spans="1:3" s="103" customFormat="1" ht="15.75" customHeight="1">
      <c r="A128" s="139"/>
      <c r="B128" s="140"/>
      <c r="C128" s="140"/>
    </row>
    <row r="129" spans="1:3" s="103" customFormat="1" ht="15.75" customHeight="1">
      <c r="A129" s="139"/>
      <c r="B129" s="140"/>
      <c r="C129" s="140"/>
    </row>
    <row r="130" spans="1:3" s="103" customFormat="1" ht="15.75" customHeight="1">
      <c r="A130" s="139"/>
      <c r="B130" s="140"/>
      <c r="C130" s="140"/>
    </row>
    <row r="131" spans="1:3" s="103" customFormat="1" ht="15.75" customHeight="1">
      <c r="A131" s="139"/>
      <c r="B131" s="140"/>
      <c r="C131" s="140"/>
    </row>
    <row r="132" spans="1:3" s="103" customFormat="1" ht="15.75" customHeight="1">
      <c r="A132" s="139"/>
      <c r="B132" s="140"/>
      <c r="C132" s="140"/>
    </row>
    <row r="133" spans="1:3" s="103" customFormat="1" ht="15.75" customHeight="1">
      <c r="A133" s="139"/>
      <c r="B133" s="140"/>
      <c r="C133" s="140"/>
    </row>
    <row r="134" spans="1:3" s="103" customFormat="1" ht="15.75" customHeight="1">
      <c r="A134" s="139"/>
      <c r="B134" s="140"/>
      <c r="C134" s="140"/>
    </row>
    <row r="135" spans="1:3" s="103" customFormat="1" ht="15.75" customHeight="1">
      <c r="A135" s="139"/>
      <c r="B135" s="140"/>
      <c r="C135" s="140"/>
    </row>
    <row r="136" spans="1:3" s="103" customFormat="1" ht="15.75" customHeight="1">
      <c r="A136" s="139"/>
      <c r="B136" s="140"/>
      <c r="C136" s="140"/>
    </row>
    <row r="137" spans="1:3" s="103" customFormat="1" ht="15.75" customHeight="1">
      <c r="A137" s="139"/>
      <c r="B137" s="140"/>
      <c r="C137" s="140"/>
    </row>
    <row r="138" spans="1:3" s="103" customFormat="1" ht="15.75" customHeight="1">
      <c r="A138" s="139"/>
      <c r="B138" s="140"/>
      <c r="C138" s="140"/>
    </row>
    <row r="139" spans="1:3" s="103" customFormat="1" ht="15.75" customHeight="1">
      <c r="A139" s="139"/>
      <c r="B139" s="140"/>
      <c r="C139" s="140"/>
    </row>
    <row r="140" spans="1:3" s="103" customFormat="1" ht="15.75" customHeight="1">
      <c r="A140" s="139"/>
      <c r="B140" s="140"/>
      <c r="C140" s="140"/>
    </row>
    <row r="141" spans="1:3" s="103" customFormat="1" ht="15.75" customHeight="1">
      <c r="A141" s="139"/>
      <c r="B141" s="140"/>
      <c r="C141" s="140"/>
    </row>
    <row r="142" spans="1:3" s="103" customFormat="1" ht="15.75" customHeight="1">
      <c r="A142" s="139"/>
      <c r="B142" s="140"/>
      <c r="C142" s="140"/>
    </row>
    <row r="143" spans="1:3" s="103" customFormat="1" ht="15.75" customHeight="1">
      <c r="A143" s="139"/>
      <c r="B143" s="140"/>
      <c r="C143" s="140"/>
    </row>
    <row r="144" spans="1:3" s="103" customFormat="1" ht="15.75" customHeight="1">
      <c r="A144" s="139"/>
      <c r="B144" s="141"/>
      <c r="C144" s="141"/>
    </row>
    <row r="145" spans="1:3" s="103" customFormat="1" ht="15.75" customHeight="1">
      <c r="A145" s="139"/>
      <c r="B145" s="141"/>
      <c r="C145" s="141"/>
    </row>
    <row r="146" spans="1:3" s="103" customFormat="1" ht="15.75" customHeight="1">
      <c r="A146" s="139"/>
      <c r="B146" s="141"/>
      <c r="C146" s="141"/>
    </row>
    <row r="147" spans="1:3" s="103" customFormat="1" ht="15.75" customHeight="1">
      <c r="A147" s="139"/>
      <c r="B147" s="141"/>
      <c r="C147" s="141"/>
    </row>
    <row r="148" spans="1:3" s="103" customFormat="1" ht="15.75" customHeight="1">
      <c r="A148" s="139"/>
      <c r="B148" s="141"/>
      <c r="C148" s="141"/>
    </row>
    <row r="149" spans="1:3" s="103" customFormat="1" ht="15.75" customHeight="1">
      <c r="A149" s="139"/>
      <c r="B149" s="141"/>
      <c r="C149" s="141"/>
    </row>
    <row r="150" spans="1:3" s="103" customFormat="1" ht="15.75" customHeight="1">
      <c r="A150" s="139"/>
      <c r="B150" s="141"/>
      <c r="C150" s="141"/>
    </row>
    <row r="151" spans="1:3" s="103" customFormat="1" ht="15.75" customHeight="1">
      <c r="A151" s="139"/>
      <c r="B151" s="141"/>
      <c r="C151" s="141"/>
    </row>
    <row r="152" spans="1:3" s="103" customFormat="1" ht="15.75" customHeight="1">
      <c r="A152" s="139"/>
      <c r="B152" s="141"/>
      <c r="C152" s="141"/>
    </row>
    <row r="153" spans="1:3" ht="15.75" customHeight="1">
      <c r="A153" s="142"/>
      <c r="B153" s="143"/>
      <c r="C153" s="143"/>
    </row>
    <row r="154" spans="1:3" ht="15.75" customHeight="1">
      <c r="A154" s="142"/>
      <c r="B154" s="143"/>
      <c r="C154" s="143"/>
    </row>
    <row r="155" spans="1:3" ht="15.75" customHeight="1">
      <c r="A155" s="142"/>
      <c r="B155" s="143"/>
      <c r="C155" s="143"/>
    </row>
    <row r="156" spans="1:3" ht="15.75" customHeight="1">
      <c r="A156" s="142"/>
      <c r="B156" s="143"/>
      <c r="C156" s="143"/>
    </row>
    <row r="157" spans="1:3" ht="15.75" customHeight="1">
      <c r="A157" s="142"/>
      <c r="B157" s="143"/>
      <c r="C157" s="143"/>
    </row>
    <row r="158" spans="1:3" ht="15.75" customHeight="1">
      <c r="A158" s="142"/>
      <c r="B158" s="143"/>
      <c r="C158" s="143"/>
    </row>
    <row r="159" spans="1:3" ht="15.75" customHeight="1">
      <c r="A159" s="142"/>
      <c r="B159" s="143"/>
      <c r="C159" s="143"/>
    </row>
    <row r="160" spans="1:3" ht="15.75" customHeight="1">
      <c r="A160" s="142"/>
      <c r="B160" s="143"/>
      <c r="C160" s="143"/>
    </row>
    <row r="161" spans="1:3" ht="15.75" customHeight="1">
      <c r="A161" s="142"/>
      <c r="B161" s="143"/>
      <c r="C161" s="143"/>
    </row>
    <row r="162" spans="1:3" ht="15.75" customHeight="1">
      <c r="A162" s="142"/>
      <c r="B162" s="143"/>
      <c r="C162" s="143"/>
    </row>
    <row r="163" spans="1:3" ht="15.75" customHeight="1">
      <c r="A163" s="142"/>
      <c r="B163" s="143"/>
      <c r="C163" s="143"/>
    </row>
    <row r="164" spans="1:3" ht="15.75" customHeight="1">
      <c r="A164" s="142"/>
      <c r="B164" s="143"/>
      <c r="C164" s="143"/>
    </row>
    <row r="165" spans="1:3" ht="15.75" customHeight="1">
      <c r="A165" s="142"/>
      <c r="B165" s="143"/>
      <c r="C165" s="143"/>
    </row>
    <row r="166" spans="1:3" ht="15.75" customHeight="1">
      <c r="A166" s="142"/>
      <c r="B166" s="143"/>
      <c r="C166" s="143"/>
    </row>
    <row r="167" spans="1:3" ht="15.75" customHeight="1">
      <c r="A167" s="142"/>
      <c r="B167" s="143"/>
      <c r="C167" s="143"/>
    </row>
    <row r="168" spans="1:3" ht="15.75" customHeight="1">
      <c r="A168" s="142"/>
      <c r="B168" s="143"/>
      <c r="C168" s="143"/>
    </row>
    <row r="169" spans="1:3" ht="15.75" customHeight="1">
      <c r="A169" s="142"/>
      <c r="B169" s="143"/>
      <c r="C169" s="143"/>
    </row>
    <row r="170" spans="1:3" ht="15.75" customHeight="1">
      <c r="A170" s="142"/>
      <c r="B170" s="143"/>
      <c r="C170" s="143"/>
    </row>
    <row r="171" spans="1:3" ht="15.75" customHeight="1">
      <c r="A171" s="142"/>
      <c r="B171" s="143"/>
      <c r="C171" s="143"/>
    </row>
    <row r="172" spans="1:3" ht="15.75" customHeight="1">
      <c r="A172" s="142"/>
      <c r="B172" s="143"/>
      <c r="C172" s="143"/>
    </row>
    <row r="173" spans="1:3" ht="15.75" customHeight="1">
      <c r="A173" s="142"/>
      <c r="B173" s="143"/>
      <c r="C173" s="143"/>
    </row>
    <row r="174" spans="1:3" ht="15.75" customHeight="1">
      <c r="A174" s="142"/>
      <c r="B174" s="143"/>
      <c r="C174" s="143"/>
    </row>
    <row r="175" spans="1:3" ht="15.75" customHeight="1">
      <c r="A175" s="142"/>
      <c r="B175" s="143"/>
      <c r="C175" s="143"/>
    </row>
    <row r="176" spans="1:3" ht="15.75" customHeight="1">
      <c r="A176" s="142"/>
      <c r="B176" s="143"/>
      <c r="C176" s="143"/>
    </row>
    <row r="177" spans="1:3" ht="15.75" customHeight="1">
      <c r="A177" s="142"/>
      <c r="B177" s="143"/>
      <c r="C177" s="143"/>
    </row>
    <row r="178" spans="1:3" ht="15.75" customHeight="1">
      <c r="A178" s="142"/>
      <c r="B178" s="143"/>
      <c r="C178" s="143"/>
    </row>
    <row r="179" spans="1:3" ht="15.75" customHeight="1">
      <c r="A179" s="142"/>
      <c r="B179" s="143"/>
      <c r="C179" s="143"/>
    </row>
    <row r="180" spans="1:3" ht="15.75" customHeight="1">
      <c r="A180" s="142"/>
      <c r="B180" s="143"/>
      <c r="C180" s="143"/>
    </row>
    <row r="181" spans="1:3" ht="15.75" customHeight="1">
      <c r="A181" s="142"/>
      <c r="B181" s="143"/>
      <c r="C181" s="143"/>
    </row>
    <row r="182" spans="1:3" ht="15.75" customHeight="1">
      <c r="A182" s="142"/>
      <c r="B182" s="143"/>
      <c r="C182" s="143"/>
    </row>
    <row r="183" spans="1:3" ht="15.75" customHeight="1">
      <c r="A183" s="142"/>
      <c r="B183" s="143"/>
      <c r="C183" s="143"/>
    </row>
    <row r="184" spans="1:3" ht="15.75" customHeight="1">
      <c r="A184" s="142"/>
      <c r="B184" s="143"/>
      <c r="C184" s="143"/>
    </row>
    <row r="185" spans="1:3" ht="15.75" customHeight="1">
      <c r="A185" s="142"/>
      <c r="B185" s="143"/>
      <c r="C185" s="143"/>
    </row>
    <row r="186" spans="1:3" ht="15.75" customHeight="1">
      <c r="A186" s="142"/>
      <c r="B186" s="143"/>
      <c r="C186" s="143"/>
    </row>
    <row r="187" spans="1:3">
      <c r="A187" s="142"/>
      <c r="B187" s="143"/>
      <c r="C187" s="143"/>
    </row>
    <row r="188" spans="1:3">
      <c r="A188" s="142"/>
      <c r="B188" s="143"/>
      <c r="C188" s="143"/>
    </row>
    <row r="189" spans="1:3">
      <c r="A189" s="142"/>
      <c r="B189" s="143"/>
      <c r="C189" s="143"/>
    </row>
    <row r="190" spans="1:3">
      <c r="A190" s="142"/>
      <c r="B190" s="143"/>
      <c r="C190" s="143"/>
    </row>
    <row r="191" spans="1:3">
      <c r="A191" s="142"/>
      <c r="B191" s="143"/>
      <c r="C191" s="143"/>
    </row>
    <row r="192" spans="1:3">
      <c r="A192" s="142"/>
      <c r="B192" s="143"/>
      <c r="C192" s="143"/>
    </row>
    <row r="193" spans="1:3">
      <c r="A193" s="142"/>
      <c r="B193" s="143"/>
      <c r="C193" s="143"/>
    </row>
    <row r="194" spans="1:3">
      <c r="A194" s="142"/>
      <c r="B194" s="143"/>
      <c r="C194" s="143"/>
    </row>
    <row r="195" spans="1:3">
      <c r="A195" s="142"/>
      <c r="B195" s="143"/>
      <c r="C195" s="143"/>
    </row>
    <row r="196" spans="1:3">
      <c r="A196" s="142"/>
      <c r="B196" s="143"/>
      <c r="C196" s="143"/>
    </row>
    <row r="197" spans="1:3">
      <c r="A197" s="142"/>
      <c r="B197" s="143"/>
      <c r="C197" s="143"/>
    </row>
    <row r="198" spans="1:3">
      <c r="A198" s="142"/>
      <c r="B198" s="143"/>
      <c r="C198" s="143"/>
    </row>
    <row r="199" spans="1:3">
      <c r="A199" s="142"/>
      <c r="B199" s="143"/>
      <c r="C199" s="143"/>
    </row>
    <row r="200" spans="1:3">
      <c r="A200" s="142"/>
      <c r="B200" s="143"/>
      <c r="C200" s="143"/>
    </row>
    <row r="201" spans="1:3">
      <c r="A201" s="142"/>
      <c r="B201" s="143"/>
      <c r="C201" s="143"/>
    </row>
    <row r="202" spans="1:3">
      <c r="A202" s="142"/>
      <c r="B202" s="143"/>
      <c r="C202" s="143"/>
    </row>
    <row r="203" spans="1:3">
      <c r="A203" s="142"/>
      <c r="B203" s="143"/>
      <c r="C203" s="143"/>
    </row>
    <row r="204" spans="1:3">
      <c r="A204" s="142"/>
      <c r="B204" s="143"/>
      <c r="C204" s="143"/>
    </row>
    <row r="205" spans="1:3">
      <c r="A205" s="142"/>
      <c r="B205" s="143"/>
      <c r="C205" s="143"/>
    </row>
    <row r="206" spans="1:3">
      <c r="A206" s="142"/>
      <c r="B206" s="143"/>
      <c r="C206" s="143"/>
    </row>
    <row r="207" spans="1:3">
      <c r="A207" s="142"/>
      <c r="B207" s="143"/>
      <c r="C207" s="143"/>
    </row>
    <row r="208" spans="1:3">
      <c r="A208" s="142"/>
      <c r="B208" s="143"/>
      <c r="C208" s="143"/>
    </row>
    <row r="209" spans="1:3">
      <c r="A209" s="142"/>
      <c r="B209" s="143"/>
      <c r="C209" s="143"/>
    </row>
    <row r="210" spans="1:3">
      <c r="A210" s="142"/>
      <c r="B210" s="143"/>
      <c r="C210" s="143"/>
    </row>
    <row r="211" spans="1:3">
      <c r="A211" s="142"/>
      <c r="B211" s="143"/>
      <c r="C211" s="143"/>
    </row>
    <row r="212" spans="1:3">
      <c r="A212" s="142"/>
      <c r="B212" s="143"/>
      <c r="C212" s="143"/>
    </row>
    <row r="213" spans="1:3">
      <c r="A213" s="142"/>
      <c r="B213" s="143"/>
      <c r="C213" s="143"/>
    </row>
    <row r="214" spans="1:3">
      <c r="A214" s="142"/>
      <c r="B214" s="143"/>
      <c r="C214" s="143"/>
    </row>
    <row r="215" spans="1:3">
      <c r="A215" s="142"/>
      <c r="B215" s="143"/>
      <c r="C215" s="143"/>
    </row>
    <row r="216" spans="1:3">
      <c r="A216" s="142"/>
      <c r="B216" s="143"/>
      <c r="C216" s="143"/>
    </row>
    <row r="217" spans="1:3">
      <c r="A217" s="142"/>
      <c r="B217" s="143"/>
      <c r="C217" s="143"/>
    </row>
    <row r="218" spans="1:3">
      <c r="A218" s="142"/>
      <c r="B218" s="143"/>
      <c r="C218" s="143"/>
    </row>
    <row r="219" spans="1:3">
      <c r="A219" s="142"/>
      <c r="B219" s="143"/>
      <c r="C219" s="143"/>
    </row>
    <row r="220" spans="1:3">
      <c r="A220" s="142"/>
      <c r="B220" s="143"/>
      <c r="C220" s="143"/>
    </row>
    <row r="221" spans="1:3">
      <c r="A221" s="142"/>
      <c r="B221" s="143"/>
      <c r="C221" s="143"/>
    </row>
    <row r="222" spans="1:3">
      <c r="A222" s="142"/>
      <c r="B222" s="143"/>
      <c r="C222" s="143"/>
    </row>
    <row r="223" spans="1:3">
      <c r="A223" s="142"/>
      <c r="B223" s="143"/>
      <c r="C223" s="143"/>
    </row>
    <row r="224" spans="1:3">
      <c r="A224" s="142"/>
      <c r="B224" s="143"/>
      <c r="C224" s="143"/>
    </row>
    <row r="225" spans="1:3">
      <c r="A225" s="142"/>
      <c r="B225" s="143"/>
      <c r="C225" s="143"/>
    </row>
    <row r="226" spans="1:3">
      <c r="A226" s="142"/>
      <c r="B226" s="143"/>
      <c r="C226" s="143"/>
    </row>
    <row r="227" spans="1:3">
      <c r="A227" s="142"/>
      <c r="B227" s="143"/>
      <c r="C227" s="143"/>
    </row>
    <row r="228" spans="1:3">
      <c r="A228" s="142"/>
      <c r="B228" s="143"/>
      <c r="C228" s="143"/>
    </row>
    <row r="229" spans="1:3">
      <c r="A229" s="142"/>
      <c r="B229" s="143"/>
      <c r="C229" s="143"/>
    </row>
    <row r="230" spans="1:3">
      <c r="A230" s="142"/>
      <c r="B230" s="143"/>
      <c r="C230" s="143"/>
    </row>
    <row r="231" spans="1:3">
      <c r="A231" s="142"/>
      <c r="B231" s="143"/>
      <c r="C231" s="143"/>
    </row>
    <row r="232" spans="1:3">
      <c r="A232" s="142"/>
      <c r="B232" s="143"/>
      <c r="C232" s="143"/>
    </row>
    <row r="233" spans="1:3">
      <c r="A233" s="142"/>
      <c r="B233" s="143"/>
      <c r="C233" s="143"/>
    </row>
    <row r="234" spans="1:3">
      <c r="A234" s="142"/>
      <c r="B234" s="143"/>
      <c r="C234" s="143"/>
    </row>
    <row r="235" spans="1:3">
      <c r="A235" s="142"/>
      <c r="B235" s="143"/>
      <c r="C235" s="143"/>
    </row>
    <row r="236" spans="1:3">
      <c r="A236" s="142"/>
      <c r="B236" s="143"/>
      <c r="C236" s="143"/>
    </row>
    <row r="237" spans="1:3">
      <c r="A237" s="142"/>
      <c r="B237" s="143"/>
      <c r="C237" s="143"/>
    </row>
    <row r="238" spans="1:3">
      <c r="A238" s="142"/>
      <c r="B238" s="143"/>
      <c r="C238" s="143"/>
    </row>
    <row r="239" spans="1:3">
      <c r="A239" s="142"/>
      <c r="B239" s="143"/>
      <c r="C239" s="143"/>
    </row>
    <row r="240" spans="1:3">
      <c r="A240" s="142"/>
      <c r="B240" s="143"/>
      <c r="C240" s="143"/>
    </row>
    <row r="241" spans="1:3">
      <c r="A241" s="142"/>
      <c r="B241" s="143"/>
      <c r="C241" s="143"/>
    </row>
    <row r="242" spans="1:3">
      <c r="A242" s="142"/>
      <c r="B242" s="143"/>
      <c r="C242" s="143"/>
    </row>
    <row r="243" spans="1:3">
      <c r="A243" s="142"/>
      <c r="B243" s="143"/>
      <c r="C243" s="143"/>
    </row>
    <row r="244" spans="1:3">
      <c r="A244" s="142"/>
      <c r="B244" s="143"/>
      <c r="C244" s="143"/>
    </row>
    <row r="245" spans="1:3">
      <c r="A245" s="142"/>
      <c r="B245" s="143"/>
      <c r="C245" s="143"/>
    </row>
    <row r="246" spans="1:3">
      <c r="A246" s="142"/>
      <c r="B246" s="143"/>
      <c r="C246" s="143"/>
    </row>
    <row r="247" spans="1:3">
      <c r="A247" s="142"/>
      <c r="B247" s="143"/>
      <c r="C247" s="143"/>
    </row>
    <row r="248" spans="1:3">
      <c r="A248" s="142"/>
      <c r="B248" s="143"/>
      <c r="C248" s="143"/>
    </row>
    <row r="249" spans="1:3">
      <c r="A249" s="142"/>
      <c r="B249" s="143"/>
      <c r="C249" s="143"/>
    </row>
  </sheetData>
  <sheetProtection password="C720" sheet="1" objects="1" scenarios="1" selectLockedCells="1"/>
  <protectedRanges>
    <protectedRange sqref="C63" name="Tartomány4"/>
    <protectedRange sqref="C74:C75" name="Tartomány4_1"/>
    <protectedRange sqref="C31:C45" name="Tartomány1_2_1"/>
  </protectedRanges>
  <mergeCells count="54">
    <mergeCell ref="F7:G7"/>
    <mergeCell ref="AJ7:AK7"/>
    <mergeCell ref="P6:U6"/>
    <mergeCell ref="A2:AM2"/>
    <mergeCell ref="A4:AM4"/>
    <mergeCell ref="AB6:AG6"/>
    <mergeCell ref="D5:AM5"/>
    <mergeCell ref="AH6:AM6"/>
    <mergeCell ref="AS7:AS8"/>
    <mergeCell ref="AN5:AS6"/>
    <mergeCell ref="AN7:AO7"/>
    <mergeCell ref="AP7:AQ7"/>
    <mergeCell ref="AR7:AR8"/>
    <mergeCell ref="A1:AM1"/>
    <mergeCell ref="A3:AM3"/>
    <mergeCell ref="C5:C8"/>
    <mergeCell ref="N7:N8"/>
    <mergeCell ref="O7:O8"/>
    <mergeCell ref="D6:I6"/>
    <mergeCell ref="D7:E7"/>
    <mergeCell ref="V7:W7"/>
    <mergeCell ref="AF7:AF8"/>
    <mergeCell ref="AG7:AG8"/>
    <mergeCell ref="AH7:AI7"/>
    <mergeCell ref="AB7:AC7"/>
    <mergeCell ref="AD7:AE7"/>
    <mergeCell ref="I7:I8"/>
    <mergeCell ref="V6:AA6"/>
    <mergeCell ref="U7:U8"/>
    <mergeCell ref="A79:AM79"/>
    <mergeCell ref="J6:O6"/>
    <mergeCell ref="X7:Y7"/>
    <mergeCell ref="P7:Q7"/>
    <mergeCell ref="R7:S7"/>
    <mergeCell ref="T7:T8"/>
    <mergeCell ref="H7:H8"/>
    <mergeCell ref="A78:AM78"/>
    <mergeCell ref="A5:A8"/>
    <mergeCell ref="B5:B8"/>
    <mergeCell ref="J7:K7"/>
    <mergeCell ref="L7:M7"/>
    <mergeCell ref="Z7:Z8"/>
    <mergeCell ref="AA7:AA8"/>
    <mergeCell ref="AM7:AM8"/>
    <mergeCell ref="AL7:AL8"/>
    <mergeCell ref="AN76:AR76"/>
    <mergeCell ref="A48:AM48"/>
    <mergeCell ref="D9:AM9"/>
    <mergeCell ref="A76:AM76"/>
    <mergeCell ref="D55:AM55"/>
    <mergeCell ref="D49:AM49"/>
    <mergeCell ref="A63:AM63"/>
    <mergeCell ref="A60:AM60"/>
    <mergeCell ref="A62:AM62"/>
  </mergeCells>
  <phoneticPr fontId="15" type="noConversion"/>
  <pageMargins left="1.4566929133858268" right="0.74803149606299213" top="0.98425196850393704" bottom="0.98425196850393704" header="0.51181102362204722" footer="0.51181102362204722"/>
  <pageSetup paperSize="8" scale="56" orientation="portrait" r:id="rId1"/>
  <headerFooter alignWithMargins="0">
    <oddHeader>&amp;R&amp;"Arial,Normál"&amp;12 1. számú melléklet a  katasztrófavédelem mesterképzési szak tantervéhez</oddHeader>
    <oddFooter>&amp;R&amp;Z&amp;F  &amp;D</oddFooter>
  </headerFooter>
  <ignoredErrors>
    <ignoredError sqref="E18:Z18 AO58:AQ59 K54:AJ54 E29:AQ29 E54:I54 E46:AM47 E53:AM53 AO10:AQ18 AO20:AQ28 AO31:AQ47 AO50:AO54 AP50:AP53 AO56:AQ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 enableFormatConditionsCalculation="0">
    <tabColor indexed="48"/>
    <pageSetUpPr fitToPage="1"/>
  </sheetPr>
  <dimension ref="A1:AN249"/>
  <sheetViews>
    <sheetView topLeftCell="A25" zoomScale="75" zoomScaleNormal="75" zoomScaleSheetLayoutView="75" workbookViewId="0">
      <selection activeCell="S45" sqref="S45"/>
    </sheetView>
  </sheetViews>
  <sheetFormatPr defaultColWidth="10.6640625" defaultRowHeight="15.75"/>
  <cols>
    <col min="1" max="1" width="17.1640625" style="144" customWidth="1"/>
    <col min="2" max="2" width="7.1640625" style="2" customWidth="1"/>
    <col min="3" max="3" width="60.33203125" style="2" customWidth="1"/>
    <col min="4" max="19" width="5.83203125" style="2" customWidth="1"/>
    <col min="20" max="27" width="5.83203125" style="2" hidden="1" customWidth="1"/>
    <col min="28" max="30" width="5.83203125" style="2" customWidth="1"/>
    <col min="31" max="31" width="6.83203125" style="2" customWidth="1"/>
    <col min="32" max="43" width="1.83203125" style="2" customWidth="1"/>
    <col min="44" max="44" width="2.33203125" style="2" customWidth="1"/>
    <col min="45" max="16384" width="10.6640625" style="2"/>
  </cols>
  <sheetData>
    <row r="1" spans="1:32" ht="21.95" customHeight="1">
      <c r="A1" s="268" t="s">
        <v>0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1"/>
      <c r="AC1" s="1"/>
      <c r="AD1" s="1"/>
      <c r="AE1" s="1"/>
    </row>
    <row r="2" spans="1:32" ht="21.95" customHeight="1">
      <c r="A2" s="288" t="s">
        <v>68</v>
      </c>
      <c r="B2" s="288"/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3"/>
      <c r="AC2" s="3"/>
      <c r="AD2" s="3"/>
      <c r="AE2" s="3"/>
    </row>
    <row r="3" spans="1:32" ht="15.75" customHeight="1">
      <c r="A3" s="270" t="s">
        <v>76</v>
      </c>
      <c r="B3" s="270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4"/>
      <c r="AC3" s="4"/>
      <c r="AD3" s="4"/>
      <c r="AE3" s="4"/>
    </row>
    <row r="4" spans="1:32" ht="15.75" customHeight="1" thickBot="1">
      <c r="A4" s="290" t="s">
        <v>57</v>
      </c>
      <c r="B4" s="290"/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5"/>
      <c r="AC4" s="5"/>
      <c r="AD4" s="5"/>
      <c r="AE4" s="5"/>
    </row>
    <row r="5" spans="1:32" ht="15.75" customHeight="1" thickTop="1" thickBot="1">
      <c r="A5" s="259" t="s">
        <v>2</v>
      </c>
      <c r="B5" s="262" t="s">
        <v>3</v>
      </c>
      <c r="C5" s="272" t="s">
        <v>4</v>
      </c>
      <c r="D5" s="292" t="s">
        <v>5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81" t="s">
        <v>6</v>
      </c>
      <c r="AC5" s="282"/>
      <c r="AD5" s="282"/>
      <c r="AE5" s="283"/>
    </row>
    <row r="6" spans="1:32" ht="15.75" customHeight="1">
      <c r="A6" s="260"/>
      <c r="B6" s="263"/>
      <c r="C6" s="273"/>
      <c r="D6" s="275" t="s">
        <v>7</v>
      </c>
      <c r="E6" s="252"/>
      <c r="F6" s="252"/>
      <c r="G6" s="276"/>
      <c r="H6" s="251" t="s">
        <v>8</v>
      </c>
      <c r="I6" s="252"/>
      <c r="J6" s="252"/>
      <c r="K6" s="253"/>
      <c r="L6" s="275" t="s">
        <v>9</v>
      </c>
      <c r="M6" s="252"/>
      <c r="N6" s="252"/>
      <c r="O6" s="276"/>
      <c r="P6" s="251" t="s">
        <v>10</v>
      </c>
      <c r="Q6" s="252"/>
      <c r="R6" s="252"/>
      <c r="S6" s="276"/>
      <c r="T6" s="275" t="s">
        <v>11</v>
      </c>
      <c r="U6" s="252"/>
      <c r="V6" s="252"/>
      <c r="W6" s="276"/>
      <c r="X6" s="251" t="s">
        <v>12</v>
      </c>
      <c r="Y6" s="252"/>
      <c r="Z6" s="253"/>
      <c r="AA6" s="253"/>
      <c r="AB6" s="284"/>
      <c r="AC6" s="285"/>
      <c r="AD6" s="285"/>
      <c r="AE6" s="286"/>
    </row>
    <row r="7" spans="1:32" ht="15.75" customHeight="1">
      <c r="A7" s="260"/>
      <c r="B7" s="263"/>
      <c r="C7" s="273"/>
      <c r="D7" s="173" t="s">
        <v>13</v>
      </c>
      <c r="E7" s="172" t="s">
        <v>14</v>
      </c>
      <c r="F7" s="257" t="s">
        <v>15</v>
      </c>
      <c r="G7" s="277" t="s">
        <v>16</v>
      </c>
      <c r="H7" s="190" t="s">
        <v>13</v>
      </c>
      <c r="I7" s="172" t="s">
        <v>14</v>
      </c>
      <c r="J7" s="257" t="s">
        <v>15</v>
      </c>
      <c r="K7" s="266" t="s">
        <v>16</v>
      </c>
      <c r="L7" s="173" t="s">
        <v>13</v>
      </c>
      <c r="M7" s="172" t="s">
        <v>14</v>
      </c>
      <c r="N7" s="257" t="s">
        <v>15</v>
      </c>
      <c r="O7" s="277" t="s">
        <v>16</v>
      </c>
      <c r="P7" s="171" t="s">
        <v>13</v>
      </c>
      <c r="Q7" s="172" t="s">
        <v>14</v>
      </c>
      <c r="R7" s="257" t="s">
        <v>15</v>
      </c>
      <c r="S7" s="266" t="s">
        <v>16</v>
      </c>
      <c r="T7" s="173" t="s">
        <v>13</v>
      </c>
      <c r="U7" s="172" t="s">
        <v>14</v>
      </c>
      <c r="V7" s="257" t="s">
        <v>15</v>
      </c>
      <c r="W7" s="277" t="s">
        <v>16</v>
      </c>
      <c r="X7" s="173" t="s">
        <v>13</v>
      </c>
      <c r="Y7" s="172" t="s">
        <v>14</v>
      </c>
      <c r="Z7" s="257" t="s">
        <v>15</v>
      </c>
      <c r="AA7" s="266" t="s">
        <v>16</v>
      </c>
      <c r="AB7" s="174" t="s">
        <v>13</v>
      </c>
      <c r="AC7" s="172" t="s">
        <v>14</v>
      </c>
      <c r="AD7" s="257" t="s">
        <v>15</v>
      </c>
      <c r="AE7" s="279" t="s">
        <v>16</v>
      </c>
      <c r="AF7" s="2" t="str">
        <f>IF(AN15*AO15=0,"",AN15*AO15)</f>
        <v/>
      </c>
    </row>
    <row r="8" spans="1:32" ht="80.099999999999994" customHeight="1" thickBot="1">
      <c r="A8" s="261"/>
      <c r="B8" s="264"/>
      <c r="C8" s="274"/>
      <c r="D8" s="6" t="s">
        <v>58</v>
      </c>
      <c r="E8" s="8" t="s">
        <v>58</v>
      </c>
      <c r="F8" s="258"/>
      <c r="G8" s="278"/>
      <c r="H8" s="6" t="s">
        <v>58</v>
      </c>
      <c r="I8" s="8" t="s">
        <v>58</v>
      </c>
      <c r="J8" s="258"/>
      <c r="K8" s="267"/>
      <c r="L8" s="6" t="s">
        <v>58</v>
      </c>
      <c r="M8" s="8" t="s">
        <v>58</v>
      </c>
      <c r="N8" s="258"/>
      <c r="O8" s="278"/>
      <c r="P8" s="6" t="s">
        <v>58</v>
      </c>
      <c r="Q8" s="8" t="s">
        <v>58</v>
      </c>
      <c r="R8" s="258"/>
      <c r="S8" s="267"/>
      <c r="T8" s="6" t="s">
        <v>58</v>
      </c>
      <c r="U8" s="8" t="s">
        <v>58</v>
      </c>
      <c r="V8" s="258"/>
      <c r="W8" s="278"/>
      <c r="X8" s="6" t="s">
        <v>58</v>
      </c>
      <c r="Y8" s="8" t="s">
        <v>58</v>
      </c>
      <c r="Z8" s="258"/>
      <c r="AA8" s="267"/>
      <c r="AB8" s="6" t="s">
        <v>58</v>
      </c>
      <c r="AC8" s="8" t="s">
        <v>58</v>
      </c>
      <c r="AD8" s="258"/>
      <c r="AE8" s="280"/>
    </row>
    <row r="9" spans="1:32" s="17" customFormat="1" ht="15.75" customHeight="1">
      <c r="A9" s="11">
        <v>1</v>
      </c>
      <c r="B9" s="12"/>
      <c r="C9" s="13" t="s">
        <v>20</v>
      </c>
      <c r="D9" s="231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14"/>
      <c r="AC9" s="15"/>
      <c r="AD9" s="15"/>
      <c r="AE9" s="16"/>
    </row>
    <row r="10" spans="1:32" ht="15.75" customHeight="1">
      <c r="A10" s="209" t="s">
        <v>104</v>
      </c>
      <c r="B10" s="19" t="s">
        <v>21</v>
      </c>
      <c r="C10" s="192" t="s">
        <v>59</v>
      </c>
      <c r="D10" s="20">
        <v>10</v>
      </c>
      <c r="E10" s="22">
        <v>2</v>
      </c>
      <c r="F10" s="22">
        <v>3</v>
      </c>
      <c r="G10" s="175" t="s">
        <v>74</v>
      </c>
      <c r="H10" s="20"/>
      <c r="I10" s="22"/>
      <c r="J10" s="22"/>
      <c r="K10" s="175"/>
      <c r="L10" s="20"/>
      <c r="M10" s="22"/>
      <c r="N10" s="22"/>
      <c r="O10" s="175"/>
      <c r="P10" s="20"/>
      <c r="Q10" s="22"/>
      <c r="R10" s="22"/>
      <c r="S10" s="175"/>
      <c r="T10" s="20"/>
      <c r="U10" s="22"/>
      <c r="V10" s="22"/>
      <c r="W10" s="175"/>
      <c r="X10" s="20"/>
      <c r="Y10" s="22"/>
      <c r="Z10" s="22"/>
      <c r="AA10" s="176"/>
      <c r="AB10" s="23">
        <f>IF(D10+H10+L10+P10+T10+X10=0,"",D10+H10+L10+P10+T10+X10)</f>
        <v>10</v>
      </c>
      <c r="AC10" s="24">
        <f>IF(E10+I10+M10+Q10+U10+Y10=0,"",E10+I10+M10+Q10+U10+Y10)</f>
        <v>2</v>
      </c>
      <c r="AD10" s="24">
        <f>IF(F10+J10+N10+R10+V10+Z10=0,"",F10+J10+N10+R10+V10+Z10)</f>
        <v>3</v>
      </c>
      <c r="AE10" s="25" t="s">
        <v>22</v>
      </c>
    </row>
    <row r="11" spans="1:32" ht="15.75" customHeight="1">
      <c r="A11" s="210" t="s">
        <v>112</v>
      </c>
      <c r="B11" s="19" t="s">
        <v>21</v>
      </c>
      <c r="C11" s="192" t="s">
        <v>84</v>
      </c>
      <c r="D11" s="20">
        <v>10</v>
      </c>
      <c r="E11" s="22"/>
      <c r="F11" s="22">
        <v>3</v>
      </c>
      <c r="G11" s="175" t="s">
        <v>74</v>
      </c>
      <c r="H11" s="20"/>
      <c r="I11" s="22"/>
      <c r="J11" s="22"/>
      <c r="K11" s="175"/>
      <c r="L11" s="20"/>
      <c r="M11" s="22"/>
      <c r="N11" s="22"/>
      <c r="O11" s="175"/>
      <c r="P11" s="20"/>
      <c r="Q11" s="22"/>
      <c r="R11" s="22"/>
      <c r="S11" s="175"/>
      <c r="T11" s="20"/>
      <c r="U11" s="22"/>
      <c r="V11" s="22"/>
      <c r="W11" s="175"/>
      <c r="X11" s="20"/>
      <c r="Y11" s="22"/>
      <c r="Z11" s="22"/>
      <c r="AA11" s="176"/>
      <c r="AB11" s="23">
        <f t="shared" ref="AB11:AB18" si="0">IF(D11+H11+L11+P11+T11+X11=0,"",D11+H11+L11+P11+T11+X11)</f>
        <v>10</v>
      </c>
      <c r="AC11" s="24" t="str">
        <f t="shared" ref="AC11:AC18" si="1">IF(E11+I11+M11+Q11+U11+Y11=0,"",E11+I11+M11+Q11+U11+Y11)</f>
        <v/>
      </c>
      <c r="AD11" s="24">
        <f t="shared" ref="AD11:AD18" si="2">IF(F11+J11+N11+R11+V11+Z11=0,"",F11+J11+N11+R11+V11+Z11)</f>
        <v>3</v>
      </c>
      <c r="AE11" s="25" t="s">
        <v>22</v>
      </c>
    </row>
    <row r="12" spans="1:32" ht="15.75" customHeight="1">
      <c r="A12" s="210" t="s">
        <v>113</v>
      </c>
      <c r="B12" s="19" t="s">
        <v>21</v>
      </c>
      <c r="C12" s="192" t="s">
        <v>103</v>
      </c>
      <c r="D12" s="20">
        <v>10</v>
      </c>
      <c r="E12" s="22">
        <v>2</v>
      </c>
      <c r="F12" s="22">
        <v>3</v>
      </c>
      <c r="G12" s="175" t="s">
        <v>92</v>
      </c>
      <c r="H12" s="20"/>
      <c r="I12" s="22"/>
      <c r="J12" s="22"/>
      <c r="K12" s="175"/>
      <c r="L12" s="20"/>
      <c r="M12" s="22"/>
      <c r="N12" s="22"/>
      <c r="O12" s="175"/>
      <c r="P12" s="20"/>
      <c r="Q12" s="22"/>
      <c r="R12" s="22"/>
      <c r="S12" s="175"/>
      <c r="T12" s="20"/>
      <c r="U12" s="22"/>
      <c r="V12" s="22"/>
      <c r="W12" s="175"/>
      <c r="X12" s="20"/>
      <c r="Y12" s="22"/>
      <c r="Z12" s="22"/>
      <c r="AA12" s="176"/>
      <c r="AB12" s="23">
        <f t="shared" si="0"/>
        <v>10</v>
      </c>
      <c r="AC12" s="24">
        <f t="shared" si="1"/>
        <v>2</v>
      </c>
      <c r="AD12" s="24">
        <f t="shared" si="2"/>
        <v>3</v>
      </c>
      <c r="AE12" s="25" t="s">
        <v>22</v>
      </c>
    </row>
    <row r="13" spans="1:32" ht="15.75" customHeight="1">
      <c r="A13" s="210" t="s">
        <v>114</v>
      </c>
      <c r="B13" s="19" t="s">
        <v>21</v>
      </c>
      <c r="C13" s="192" t="s">
        <v>60</v>
      </c>
      <c r="D13" s="20">
        <v>10</v>
      </c>
      <c r="E13" s="22"/>
      <c r="F13" s="22">
        <v>2</v>
      </c>
      <c r="G13" s="175" t="s">
        <v>74</v>
      </c>
      <c r="H13" s="20"/>
      <c r="I13" s="22"/>
      <c r="J13" s="22"/>
      <c r="K13" s="175"/>
      <c r="L13" s="20"/>
      <c r="M13" s="22"/>
      <c r="N13" s="22"/>
      <c r="O13" s="175"/>
      <c r="P13" s="20"/>
      <c r="Q13" s="22"/>
      <c r="R13" s="22"/>
      <c r="S13" s="175"/>
      <c r="T13" s="20"/>
      <c r="U13" s="22"/>
      <c r="V13" s="22"/>
      <c r="W13" s="175"/>
      <c r="X13" s="20"/>
      <c r="Y13" s="22"/>
      <c r="Z13" s="22"/>
      <c r="AA13" s="176"/>
      <c r="AB13" s="23">
        <f t="shared" si="0"/>
        <v>10</v>
      </c>
      <c r="AC13" s="24" t="str">
        <f t="shared" si="1"/>
        <v/>
      </c>
      <c r="AD13" s="24">
        <f t="shared" si="2"/>
        <v>2</v>
      </c>
      <c r="AE13" s="25" t="s">
        <v>22</v>
      </c>
    </row>
    <row r="14" spans="1:32" ht="15.75" customHeight="1">
      <c r="A14" s="209" t="s">
        <v>116</v>
      </c>
      <c r="B14" s="19" t="s">
        <v>21</v>
      </c>
      <c r="C14" s="192" t="s">
        <v>61</v>
      </c>
      <c r="D14" s="20">
        <v>10</v>
      </c>
      <c r="E14" s="22"/>
      <c r="F14" s="22">
        <v>2</v>
      </c>
      <c r="G14" s="175" t="s">
        <v>74</v>
      </c>
      <c r="H14" s="20"/>
      <c r="I14" s="22"/>
      <c r="J14" s="22"/>
      <c r="K14" s="175"/>
      <c r="L14" s="20"/>
      <c r="M14" s="22"/>
      <c r="N14" s="22"/>
      <c r="O14" s="175"/>
      <c r="P14" s="20"/>
      <c r="Q14" s="22"/>
      <c r="R14" s="22"/>
      <c r="S14" s="175"/>
      <c r="T14" s="20"/>
      <c r="U14" s="22"/>
      <c r="V14" s="22"/>
      <c r="W14" s="175"/>
      <c r="X14" s="20"/>
      <c r="Y14" s="22"/>
      <c r="Z14" s="22"/>
      <c r="AA14" s="176"/>
      <c r="AB14" s="23">
        <f t="shared" si="0"/>
        <v>10</v>
      </c>
      <c r="AC14" s="24" t="str">
        <f t="shared" si="1"/>
        <v/>
      </c>
      <c r="AD14" s="24">
        <f t="shared" si="2"/>
        <v>2</v>
      </c>
      <c r="AE14" s="25" t="s">
        <v>22</v>
      </c>
    </row>
    <row r="15" spans="1:32" ht="15.75" customHeight="1">
      <c r="A15" s="209" t="s">
        <v>117</v>
      </c>
      <c r="B15" s="19" t="s">
        <v>21</v>
      </c>
      <c r="C15" s="192" t="s">
        <v>66</v>
      </c>
      <c r="D15" s="20"/>
      <c r="E15" s="22"/>
      <c r="F15" s="22"/>
      <c r="G15" s="175"/>
      <c r="H15" s="20">
        <v>10</v>
      </c>
      <c r="I15" s="22"/>
      <c r="J15" s="22">
        <v>2</v>
      </c>
      <c r="K15" s="175" t="s">
        <v>87</v>
      </c>
      <c r="L15" s="20"/>
      <c r="M15" s="22"/>
      <c r="N15" s="22"/>
      <c r="O15" s="175"/>
      <c r="P15" s="20"/>
      <c r="Q15" s="22"/>
      <c r="R15" s="22"/>
      <c r="S15" s="175"/>
      <c r="T15" s="20"/>
      <c r="U15" s="22"/>
      <c r="V15" s="22"/>
      <c r="W15" s="175"/>
      <c r="X15" s="20"/>
      <c r="Y15" s="22"/>
      <c r="Z15" s="22"/>
      <c r="AA15" s="176"/>
      <c r="AB15" s="23">
        <f t="shared" si="0"/>
        <v>10</v>
      </c>
      <c r="AC15" s="24" t="str">
        <f t="shared" si="1"/>
        <v/>
      </c>
      <c r="AD15" s="24">
        <f t="shared" si="2"/>
        <v>2</v>
      </c>
      <c r="AE15" s="25" t="s">
        <v>22</v>
      </c>
    </row>
    <row r="16" spans="1:32" ht="15.75" customHeight="1">
      <c r="A16" s="209" t="s">
        <v>118</v>
      </c>
      <c r="B16" s="19" t="s">
        <v>21</v>
      </c>
      <c r="C16" s="192" t="s">
        <v>65</v>
      </c>
      <c r="D16" s="20"/>
      <c r="E16" s="22"/>
      <c r="F16" s="22"/>
      <c r="G16" s="175"/>
      <c r="H16" s="20">
        <v>10</v>
      </c>
      <c r="I16" s="22">
        <v>2</v>
      </c>
      <c r="J16" s="22">
        <v>3</v>
      </c>
      <c r="K16" s="175" t="s">
        <v>87</v>
      </c>
      <c r="L16" s="20"/>
      <c r="M16" s="22"/>
      <c r="N16" s="22"/>
      <c r="O16" s="175"/>
      <c r="P16" s="20"/>
      <c r="Q16" s="22"/>
      <c r="R16" s="22"/>
      <c r="S16" s="175"/>
      <c r="T16" s="20"/>
      <c r="U16" s="22"/>
      <c r="V16" s="22"/>
      <c r="W16" s="175"/>
      <c r="X16" s="20"/>
      <c r="Y16" s="22"/>
      <c r="Z16" s="22"/>
      <c r="AA16" s="176"/>
      <c r="AB16" s="23">
        <f t="shared" si="0"/>
        <v>10</v>
      </c>
      <c r="AC16" s="24">
        <f t="shared" si="1"/>
        <v>2</v>
      </c>
      <c r="AD16" s="24">
        <f t="shared" si="2"/>
        <v>3</v>
      </c>
      <c r="AE16" s="25" t="s">
        <v>22</v>
      </c>
    </row>
    <row r="17" spans="1:40" ht="15.75" customHeight="1">
      <c r="A17" s="209" t="s">
        <v>106</v>
      </c>
      <c r="B17" s="19" t="s">
        <v>21</v>
      </c>
      <c r="C17" s="192" t="s">
        <v>64</v>
      </c>
      <c r="D17" s="20"/>
      <c r="E17" s="22"/>
      <c r="F17" s="22"/>
      <c r="G17" s="175"/>
      <c r="H17" s="20"/>
      <c r="I17" s="22"/>
      <c r="J17" s="22"/>
      <c r="K17" s="175"/>
      <c r="L17" s="20">
        <v>12</v>
      </c>
      <c r="M17" s="22"/>
      <c r="N17" s="22">
        <v>3</v>
      </c>
      <c r="O17" s="175" t="s">
        <v>74</v>
      </c>
      <c r="P17" s="20"/>
      <c r="Q17" s="22"/>
      <c r="R17" s="22"/>
      <c r="S17" s="175"/>
      <c r="T17" s="20"/>
      <c r="U17" s="22"/>
      <c r="V17" s="22"/>
      <c r="W17" s="175"/>
      <c r="X17" s="20"/>
      <c r="Y17" s="22"/>
      <c r="Z17" s="22"/>
      <c r="AA17" s="176"/>
      <c r="AB17" s="23">
        <f t="shared" si="0"/>
        <v>12</v>
      </c>
      <c r="AC17" s="24" t="str">
        <f t="shared" si="1"/>
        <v/>
      </c>
      <c r="AD17" s="24">
        <f t="shared" si="2"/>
        <v>3</v>
      </c>
      <c r="AE17" s="25" t="s">
        <v>22</v>
      </c>
    </row>
    <row r="18" spans="1:40" s="17" customFormat="1" ht="15.75" customHeight="1" thickBot="1">
      <c r="A18" s="27"/>
      <c r="B18" s="28"/>
      <c r="C18" s="29" t="s">
        <v>23</v>
      </c>
      <c r="D18" s="30">
        <f>SUM(D10:D17)</f>
        <v>50</v>
      </c>
      <c r="E18" s="32">
        <f>SUM(E10:E17)</f>
        <v>4</v>
      </c>
      <c r="F18" s="32">
        <f>SUM(F10:F17)</f>
        <v>13</v>
      </c>
      <c r="G18" s="33" t="s">
        <v>22</v>
      </c>
      <c r="H18" s="30">
        <f>SUM(H10:H17)</f>
        <v>20</v>
      </c>
      <c r="I18" s="32">
        <f>SUM(I10:I17)</f>
        <v>2</v>
      </c>
      <c r="J18" s="32">
        <f>SUM(J10:J17)</f>
        <v>5</v>
      </c>
      <c r="K18" s="33" t="s">
        <v>22</v>
      </c>
      <c r="L18" s="30">
        <f>SUM(L10:L17)</f>
        <v>12</v>
      </c>
      <c r="M18" s="32">
        <f>SUM(M10:M17)</f>
        <v>0</v>
      </c>
      <c r="N18" s="32">
        <f>SUM(N10:N17)</f>
        <v>3</v>
      </c>
      <c r="O18" s="33" t="s">
        <v>22</v>
      </c>
      <c r="P18" s="30">
        <f>SUM(P10:P17)</f>
        <v>0</v>
      </c>
      <c r="Q18" s="32">
        <f>SUM(Q10:Q17)</f>
        <v>0</v>
      </c>
      <c r="R18" s="32">
        <f>SUM(R10:R17)</f>
        <v>0</v>
      </c>
      <c r="S18" s="33" t="s">
        <v>22</v>
      </c>
      <c r="T18" s="30">
        <f>SUM(T10:T17)</f>
        <v>0</v>
      </c>
      <c r="U18" s="32">
        <f>SUM(U10:U17)</f>
        <v>0</v>
      </c>
      <c r="V18" s="32">
        <f>SUM(V10:V17)</f>
        <v>0</v>
      </c>
      <c r="W18" s="33" t="s">
        <v>22</v>
      </c>
      <c r="X18" s="30">
        <f>SUM(X10:X17)</f>
        <v>0</v>
      </c>
      <c r="Y18" s="32">
        <f>SUM(Y10:Y17)</f>
        <v>0</v>
      </c>
      <c r="Z18" s="32">
        <f>SUM(Z10:Z17)</f>
        <v>0</v>
      </c>
      <c r="AA18" s="34" t="s">
        <v>22</v>
      </c>
      <c r="AB18" s="35">
        <f t="shared" si="0"/>
        <v>82</v>
      </c>
      <c r="AC18" s="37">
        <f t="shared" si="1"/>
        <v>6</v>
      </c>
      <c r="AD18" s="24">
        <f t="shared" si="2"/>
        <v>21</v>
      </c>
      <c r="AE18" s="38" t="s">
        <v>22</v>
      </c>
    </row>
    <row r="19" spans="1:40" s="17" customFormat="1" ht="15.75" customHeight="1">
      <c r="A19" s="39" t="s">
        <v>8</v>
      </c>
      <c r="B19" s="40"/>
      <c r="C19" s="13" t="s">
        <v>24</v>
      </c>
      <c r="D19" s="41"/>
      <c r="E19" s="43"/>
      <c r="F19" s="43"/>
      <c r="G19" s="44"/>
      <c r="H19" s="43"/>
      <c r="I19" s="43"/>
      <c r="J19" s="43"/>
      <c r="K19" s="44"/>
      <c r="L19" s="43"/>
      <c r="M19" s="43"/>
      <c r="N19" s="43"/>
      <c r="O19" s="44"/>
      <c r="P19" s="43"/>
      <c r="Q19" s="43"/>
      <c r="R19" s="43"/>
      <c r="S19" s="44"/>
      <c r="T19" s="44"/>
      <c r="U19" s="44"/>
      <c r="V19" s="44"/>
      <c r="W19" s="44"/>
      <c r="X19" s="43"/>
      <c r="Y19" s="43"/>
      <c r="Z19" s="44"/>
      <c r="AA19" s="44"/>
      <c r="AB19" s="45"/>
      <c r="AC19" s="46"/>
      <c r="AD19" s="46"/>
      <c r="AE19" s="47"/>
    </row>
    <row r="20" spans="1:40" ht="15.75" customHeight="1">
      <c r="A20" s="209" t="s">
        <v>105</v>
      </c>
      <c r="B20" s="48" t="s">
        <v>21</v>
      </c>
      <c r="C20" s="193" t="s">
        <v>77</v>
      </c>
      <c r="D20" s="49">
        <v>10</v>
      </c>
      <c r="E20" s="50">
        <v>2</v>
      </c>
      <c r="F20" s="22">
        <v>3</v>
      </c>
      <c r="G20" s="22" t="s">
        <v>92</v>
      </c>
      <c r="H20" s="20"/>
      <c r="I20" s="50"/>
      <c r="J20" s="51"/>
      <c r="K20" s="175"/>
      <c r="L20" s="49"/>
      <c r="M20" s="50"/>
      <c r="N20" s="51"/>
      <c r="O20" s="175"/>
      <c r="P20" s="49"/>
      <c r="Q20" s="50"/>
      <c r="R20" s="51"/>
      <c r="S20" s="175"/>
      <c r="T20" s="49"/>
      <c r="U20" s="50"/>
      <c r="V20" s="51"/>
      <c r="W20" s="175"/>
      <c r="X20" s="49"/>
      <c r="Y20" s="50"/>
      <c r="Z20" s="51"/>
      <c r="AA20" s="176"/>
      <c r="AB20" s="23">
        <f t="shared" ref="AB20:AB29" si="3">IF(D20+H20+L20+P20+T20+X20=0,"",D20+H20+L20+P20+T20+X20)</f>
        <v>10</v>
      </c>
      <c r="AC20" s="24">
        <f t="shared" ref="AC20:AC29" si="4">IF(E20+I20+M20+Q20+U20+Y20=0,"",E20+I20+M20+Q20+U20+Y20)</f>
        <v>2</v>
      </c>
      <c r="AD20" s="24">
        <f t="shared" ref="AD20:AD29" si="5">IF(F20+J20+N20+R20+V20+Z20=0,"",F20+J20+N20+R20+V20+Z20)</f>
        <v>3</v>
      </c>
      <c r="AE20" s="25" t="s">
        <v>22</v>
      </c>
    </row>
    <row r="21" spans="1:40" ht="15.75" customHeight="1">
      <c r="A21" s="209" t="s">
        <v>107</v>
      </c>
      <c r="B21" s="48" t="s">
        <v>21</v>
      </c>
      <c r="C21" s="194" t="s">
        <v>78</v>
      </c>
      <c r="D21" s="49">
        <v>20</v>
      </c>
      <c r="E21" s="50">
        <v>10</v>
      </c>
      <c r="F21" s="22">
        <v>5</v>
      </c>
      <c r="G21" s="22" t="s">
        <v>74</v>
      </c>
      <c r="H21" s="20"/>
      <c r="I21" s="50"/>
      <c r="J21" s="51"/>
      <c r="K21" s="175"/>
      <c r="L21" s="49"/>
      <c r="M21" s="50"/>
      <c r="N21" s="51"/>
      <c r="O21" s="175"/>
      <c r="P21" s="49"/>
      <c r="Q21" s="50"/>
      <c r="R21" s="51"/>
      <c r="S21" s="175" t="s">
        <v>85</v>
      </c>
      <c r="T21" s="49"/>
      <c r="U21" s="50"/>
      <c r="V21" s="51"/>
      <c r="W21" s="175"/>
      <c r="X21" s="49"/>
      <c r="Y21" s="50"/>
      <c r="Z21" s="51"/>
      <c r="AA21" s="176"/>
      <c r="AB21" s="23">
        <f t="shared" si="3"/>
        <v>20</v>
      </c>
      <c r="AC21" s="24">
        <f t="shared" si="4"/>
        <v>10</v>
      </c>
      <c r="AD21" s="24">
        <f t="shared" si="5"/>
        <v>5</v>
      </c>
      <c r="AE21" s="25" t="s">
        <v>22</v>
      </c>
    </row>
    <row r="22" spans="1:40" ht="15.75" customHeight="1">
      <c r="A22" s="209" t="s">
        <v>108</v>
      </c>
      <c r="B22" s="48" t="s">
        <v>21</v>
      </c>
      <c r="C22" s="195" t="s">
        <v>94</v>
      </c>
      <c r="D22" s="49">
        <v>14</v>
      </c>
      <c r="E22" s="50">
        <v>2</v>
      </c>
      <c r="F22" s="22">
        <v>3</v>
      </c>
      <c r="G22" s="22" t="s">
        <v>74</v>
      </c>
      <c r="H22" s="20"/>
      <c r="I22" s="50"/>
      <c r="J22" s="51"/>
      <c r="K22" s="175"/>
      <c r="L22" s="49"/>
      <c r="M22" s="50"/>
      <c r="N22" s="51"/>
      <c r="O22" s="175"/>
      <c r="P22" s="49"/>
      <c r="Q22" s="50"/>
      <c r="R22" s="51"/>
      <c r="S22" s="175"/>
      <c r="T22" s="49"/>
      <c r="U22" s="50"/>
      <c r="V22" s="51"/>
      <c r="W22" s="175"/>
      <c r="X22" s="49"/>
      <c r="Y22" s="50"/>
      <c r="Z22" s="51"/>
      <c r="AA22" s="176"/>
      <c r="AB22" s="23">
        <f t="shared" si="3"/>
        <v>14</v>
      </c>
      <c r="AC22" s="24">
        <f t="shared" si="4"/>
        <v>2</v>
      </c>
      <c r="AD22" s="24">
        <f t="shared" si="5"/>
        <v>3</v>
      </c>
      <c r="AE22" s="25" t="s">
        <v>22</v>
      </c>
    </row>
    <row r="23" spans="1:40" ht="15.75" customHeight="1">
      <c r="A23" s="209" t="s">
        <v>119</v>
      </c>
      <c r="B23" s="48" t="s">
        <v>21</v>
      </c>
      <c r="C23" s="193" t="s">
        <v>67</v>
      </c>
      <c r="D23" s="49"/>
      <c r="E23" s="50"/>
      <c r="F23" s="22"/>
      <c r="G23" s="22"/>
      <c r="H23" s="20">
        <v>18</v>
      </c>
      <c r="I23" s="50">
        <v>6</v>
      </c>
      <c r="J23" s="51">
        <v>5</v>
      </c>
      <c r="K23" s="175" t="s">
        <v>92</v>
      </c>
      <c r="L23" s="49"/>
      <c r="M23" s="50"/>
      <c r="N23" s="51"/>
      <c r="O23" s="175"/>
      <c r="P23" s="49"/>
      <c r="Q23" s="50"/>
      <c r="R23" s="51"/>
      <c r="S23" s="175"/>
      <c r="T23" s="49"/>
      <c r="U23" s="50"/>
      <c r="V23" s="51"/>
      <c r="W23" s="175"/>
      <c r="X23" s="49"/>
      <c r="Y23" s="50"/>
      <c r="Z23" s="51"/>
      <c r="AA23" s="176"/>
      <c r="AB23" s="23">
        <f t="shared" si="3"/>
        <v>18</v>
      </c>
      <c r="AC23" s="24">
        <f t="shared" si="4"/>
        <v>6</v>
      </c>
      <c r="AD23" s="24">
        <f t="shared" si="5"/>
        <v>5</v>
      </c>
      <c r="AE23" s="25" t="s">
        <v>22</v>
      </c>
    </row>
    <row r="24" spans="1:40" ht="15.75" customHeight="1">
      <c r="A24" s="210" t="s">
        <v>115</v>
      </c>
      <c r="B24" s="48" t="s">
        <v>21</v>
      </c>
      <c r="C24" s="193" t="s">
        <v>62</v>
      </c>
      <c r="D24" s="49"/>
      <c r="E24" s="50"/>
      <c r="F24" s="22"/>
      <c r="G24" s="22"/>
      <c r="H24" s="20"/>
      <c r="I24" s="50">
        <v>10</v>
      </c>
      <c r="J24" s="51">
        <v>3</v>
      </c>
      <c r="K24" s="175" t="s">
        <v>87</v>
      </c>
      <c r="L24" s="49"/>
      <c r="M24" s="50"/>
      <c r="N24" s="51"/>
      <c r="O24" s="175"/>
      <c r="P24" s="49"/>
      <c r="Q24" s="50"/>
      <c r="R24" s="51"/>
      <c r="S24" s="175"/>
      <c r="T24" s="49"/>
      <c r="U24" s="50"/>
      <c r="V24" s="51"/>
      <c r="W24" s="175"/>
      <c r="X24" s="49"/>
      <c r="Y24" s="50"/>
      <c r="Z24" s="51"/>
      <c r="AA24" s="176"/>
      <c r="AB24" s="23" t="str">
        <f t="shared" si="3"/>
        <v/>
      </c>
      <c r="AC24" s="24">
        <f t="shared" si="4"/>
        <v>10</v>
      </c>
      <c r="AD24" s="24">
        <f t="shared" si="5"/>
        <v>3</v>
      </c>
      <c r="AE24" s="25" t="s">
        <v>22</v>
      </c>
    </row>
    <row r="25" spans="1:40" ht="15.75" customHeight="1">
      <c r="A25" s="209" t="s">
        <v>120</v>
      </c>
      <c r="B25" s="48" t="s">
        <v>21</v>
      </c>
      <c r="C25" s="195" t="s">
        <v>95</v>
      </c>
      <c r="D25" s="49"/>
      <c r="E25" s="50"/>
      <c r="F25" s="22"/>
      <c r="G25" s="22"/>
      <c r="H25" s="20">
        <v>18</v>
      </c>
      <c r="I25" s="50">
        <v>6</v>
      </c>
      <c r="J25" s="51">
        <v>5</v>
      </c>
      <c r="K25" s="175" t="s">
        <v>92</v>
      </c>
      <c r="L25" s="49"/>
      <c r="M25" s="50"/>
      <c r="N25" s="51"/>
      <c r="O25" s="175"/>
      <c r="P25" s="49"/>
      <c r="Q25" s="50"/>
      <c r="R25" s="51"/>
      <c r="S25" s="175"/>
      <c r="T25" s="49"/>
      <c r="U25" s="50"/>
      <c r="V25" s="51"/>
      <c r="W25" s="175"/>
      <c r="X25" s="49"/>
      <c r="Y25" s="50"/>
      <c r="Z25" s="51"/>
      <c r="AA25" s="176"/>
      <c r="AB25" s="23">
        <f t="shared" si="3"/>
        <v>18</v>
      </c>
      <c r="AC25" s="24">
        <f t="shared" si="4"/>
        <v>6</v>
      </c>
      <c r="AD25" s="24">
        <f t="shared" si="5"/>
        <v>5</v>
      </c>
      <c r="AE25" s="25" t="s">
        <v>22</v>
      </c>
    </row>
    <row r="26" spans="1:40" ht="15.75" customHeight="1">
      <c r="A26" s="209" t="s">
        <v>121</v>
      </c>
      <c r="B26" s="48" t="s">
        <v>21</v>
      </c>
      <c r="C26" s="195" t="s">
        <v>101</v>
      </c>
      <c r="D26" s="49"/>
      <c r="E26" s="50"/>
      <c r="F26" s="22"/>
      <c r="G26" s="22"/>
      <c r="H26" s="20"/>
      <c r="I26" s="50"/>
      <c r="J26" s="51"/>
      <c r="K26" s="175"/>
      <c r="L26" s="49">
        <v>10</v>
      </c>
      <c r="M26" s="50">
        <v>2</v>
      </c>
      <c r="N26" s="51">
        <v>3</v>
      </c>
      <c r="O26" s="175" t="s">
        <v>74</v>
      </c>
      <c r="P26" s="49"/>
      <c r="Q26" s="50"/>
      <c r="R26" s="51"/>
      <c r="S26" s="175"/>
      <c r="T26" s="49"/>
      <c r="U26" s="50"/>
      <c r="V26" s="51"/>
      <c r="W26" s="175"/>
      <c r="X26" s="49"/>
      <c r="Y26" s="50"/>
      <c r="Z26" s="51"/>
      <c r="AA26" s="176"/>
      <c r="AB26" s="23">
        <f t="shared" si="3"/>
        <v>10</v>
      </c>
      <c r="AC26" s="24">
        <f t="shared" si="4"/>
        <v>2</v>
      </c>
      <c r="AD26" s="24">
        <f t="shared" si="5"/>
        <v>3</v>
      </c>
      <c r="AE26" s="25" t="s">
        <v>22</v>
      </c>
    </row>
    <row r="27" spans="1:40" ht="15.75" customHeight="1">
      <c r="A27" s="209" t="s">
        <v>109</v>
      </c>
      <c r="B27" s="48" t="s">
        <v>21</v>
      </c>
      <c r="C27" s="193" t="s">
        <v>111</v>
      </c>
      <c r="D27" s="49"/>
      <c r="E27" s="50"/>
      <c r="F27" s="22"/>
      <c r="G27" s="22"/>
      <c r="H27" s="20"/>
      <c r="I27" s="50"/>
      <c r="J27" s="51"/>
      <c r="K27" s="175"/>
      <c r="L27" s="49">
        <v>8</v>
      </c>
      <c r="M27" s="50">
        <v>4</v>
      </c>
      <c r="N27" s="51">
        <v>4</v>
      </c>
      <c r="O27" s="175" t="s">
        <v>74</v>
      </c>
      <c r="P27" s="49"/>
      <c r="Q27" s="50"/>
      <c r="R27" s="51"/>
      <c r="S27" s="175"/>
      <c r="T27" s="49"/>
      <c r="U27" s="50"/>
      <c r="V27" s="51"/>
      <c r="W27" s="175"/>
      <c r="X27" s="49"/>
      <c r="Y27" s="50"/>
      <c r="Z27" s="51"/>
      <c r="AA27" s="176"/>
      <c r="AB27" s="23">
        <f t="shared" si="3"/>
        <v>8</v>
      </c>
      <c r="AC27" s="24">
        <f t="shared" si="4"/>
        <v>4</v>
      </c>
      <c r="AD27" s="24">
        <f t="shared" si="5"/>
        <v>4</v>
      </c>
      <c r="AE27" s="25" t="s">
        <v>22</v>
      </c>
    </row>
    <row r="28" spans="1:40" ht="15.75" customHeight="1">
      <c r="A28" s="18"/>
      <c r="B28" s="198" t="s">
        <v>69</v>
      </c>
      <c r="C28" s="199" t="s">
        <v>70</v>
      </c>
      <c r="D28" s="49">
        <v>12</v>
      </c>
      <c r="E28" s="50"/>
      <c r="F28" s="22">
        <v>3</v>
      </c>
      <c r="G28" s="22" t="s">
        <v>74</v>
      </c>
      <c r="H28" s="20"/>
      <c r="I28" s="50"/>
      <c r="J28" s="51"/>
      <c r="K28" s="26"/>
      <c r="L28" s="49"/>
      <c r="M28" s="50"/>
      <c r="N28" s="51"/>
      <c r="O28" s="26"/>
      <c r="P28" s="49"/>
      <c r="Q28" s="50"/>
      <c r="R28" s="51"/>
      <c r="S28" s="26"/>
      <c r="T28" s="49"/>
      <c r="U28" s="50"/>
      <c r="V28" s="51"/>
      <c r="W28" s="26"/>
      <c r="X28" s="49"/>
      <c r="Y28" s="50"/>
      <c r="Z28" s="51"/>
      <c r="AA28" s="177"/>
      <c r="AB28" s="23">
        <f t="shared" si="3"/>
        <v>12</v>
      </c>
      <c r="AC28" s="24" t="str">
        <f t="shared" si="4"/>
        <v/>
      </c>
      <c r="AD28" s="24">
        <f t="shared" si="5"/>
        <v>3</v>
      </c>
      <c r="AE28" s="25" t="s">
        <v>22</v>
      </c>
    </row>
    <row r="29" spans="1:40" s="17" customFormat="1" ht="15.75" customHeight="1" thickBot="1">
      <c r="A29" s="27"/>
      <c r="B29" s="28"/>
      <c r="C29" s="13" t="s">
        <v>25</v>
      </c>
      <c r="D29" s="53">
        <f>SUM(D20:D28)</f>
        <v>56</v>
      </c>
      <c r="E29" s="32">
        <f>SUM(E20:E28)</f>
        <v>14</v>
      </c>
      <c r="F29" s="32">
        <f>SUM(F20:F28)</f>
        <v>14</v>
      </c>
      <c r="G29" s="55" t="s">
        <v>22</v>
      </c>
      <c r="H29" s="53">
        <f>SUM(H20:H28)</f>
        <v>36</v>
      </c>
      <c r="I29" s="32">
        <f>SUM(I20:I28)</f>
        <v>22</v>
      </c>
      <c r="J29" s="32">
        <f>SUM(J20:J28)</f>
        <v>13</v>
      </c>
      <c r="K29" s="33" t="s">
        <v>22</v>
      </c>
      <c r="L29" s="53">
        <f>SUM(L20:L28)</f>
        <v>18</v>
      </c>
      <c r="M29" s="32">
        <f>SUM(M20:M28)</f>
        <v>6</v>
      </c>
      <c r="N29" s="32">
        <f>SUM(N20:N28)</f>
        <v>7</v>
      </c>
      <c r="O29" s="33" t="s">
        <v>22</v>
      </c>
      <c r="P29" s="53">
        <f>SUM(P20:P28)</f>
        <v>0</v>
      </c>
      <c r="Q29" s="32">
        <f>SUM(Q20:Q28)</f>
        <v>0</v>
      </c>
      <c r="R29" s="32">
        <f>SUM(R20:R28)</f>
        <v>0</v>
      </c>
      <c r="S29" s="33" t="s">
        <v>22</v>
      </c>
      <c r="T29" s="53">
        <f>SUM(T20:T28)</f>
        <v>0</v>
      </c>
      <c r="U29" s="32">
        <f>SUM(U20:U28)</f>
        <v>0</v>
      </c>
      <c r="V29" s="32">
        <f>SUM(V20:V28)</f>
        <v>0</v>
      </c>
      <c r="W29" s="33" t="s">
        <v>22</v>
      </c>
      <c r="X29" s="53">
        <f>SUM(X20:X28)</f>
        <v>0</v>
      </c>
      <c r="Y29" s="32">
        <f>SUM(Y20:Y28)</f>
        <v>0</v>
      </c>
      <c r="Z29" s="32">
        <f>SUM(Z20:Z28)</f>
        <v>0</v>
      </c>
      <c r="AA29" s="178" t="s">
        <v>22</v>
      </c>
      <c r="AB29" s="35">
        <f t="shared" si="3"/>
        <v>110</v>
      </c>
      <c r="AC29" s="37">
        <f t="shared" si="4"/>
        <v>42</v>
      </c>
      <c r="AD29" s="24">
        <f t="shared" si="5"/>
        <v>34</v>
      </c>
      <c r="AE29" s="38" t="s">
        <v>22</v>
      </c>
    </row>
    <row r="30" spans="1:40" s="17" customFormat="1" ht="15.75" customHeight="1">
      <c r="A30" s="39" t="s">
        <v>8</v>
      </c>
      <c r="B30" s="40"/>
      <c r="C30" s="146" t="s">
        <v>47</v>
      </c>
      <c r="D30" s="41"/>
      <c r="E30" s="43"/>
      <c r="F30" s="43"/>
      <c r="G30" s="44"/>
      <c r="H30" s="43"/>
      <c r="I30" s="43"/>
      <c r="J30" s="43"/>
      <c r="K30" s="44"/>
      <c r="L30" s="43"/>
      <c r="M30" s="43"/>
      <c r="N30" s="43"/>
      <c r="O30" s="44"/>
      <c r="P30" s="43"/>
      <c r="Q30" s="43"/>
      <c r="R30" s="43"/>
      <c r="S30" s="44"/>
      <c r="T30" s="44"/>
      <c r="U30" s="44"/>
      <c r="V30" s="44"/>
      <c r="W30" s="44"/>
      <c r="X30" s="43"/>
      <c r="Y30" s="43"/>
      <c r="Z30" s="44"/>
      <c r="AA30" s="147"/>
      <c r="AB30" s="168"/>
      <c r="AC30" s="169"/>
      <c r="AD30" s="169"/>
      <c r="AE30" s="170"/>
    </row>
    <row r="31" spans="1:40" ht="15.75" customHeight="1">
      <c r="A31" s="209" t="s">
        <v>123</v>
      </c>
      <c r="B31" s="51"/>
      <c r="C31" s="195" t="s">
        <v>100</v>
      </c>
      <c r="D31" s="49">
        <v>8</v>
      </c>
      <c r="E31" s="50">
        <v>8</v>
      </c>
      <c r="F31" s="50">
        <v>3</v>
      </c>
      <c r="G31" s="26" t="s">
        <v>92</v>
      </c>
      <c r="H31" s="49"/>
      <c r="I31" s="50"/>
      <c r="J31" s="50"/>
      <c r="K31" s="26"/>
      <c r="L31" s="49"/>
      <c r="M31" s="50"/>
      <c r="N31" s="50"/>
      <c r="O31" s="26"/>
      <c r="P31" s="49"/>
      <c r="Q31" s="50"/>
      <c r="R31" s="50"/>
      <c r="S31" s="26"/>
      <c r="T31" s="49"/>
      <c r="U31" s="50"/>
      <c r="V31" s="149"/>
      <c r="W31" s="26"/>
      <c r="X31" s="49"/>
      <c r="Y31" s="50"/>
      <c r="Z31" s="149"/>
      <c r="AA31" s="52"/>
      <c r="AB31" s="23">
        <f t="shared" ref="AB31:AB47" si="6">IF(D31+H31+L31+P31+T31+X31=0,"",D31+H31+L31+P31+T31+X31)</f>
        <v>8</v>
      </c>
      <c r="AC31" s="24">
        <f t="shared" ref="AC31:AC47" si="7">IF(E31+I31+M31+Q31+U31+Y31=0,"",E31+I31+M31+Q31+U31+Y31)</f>
        <v>8</v>
      </c>
      <c r="AD31" s="24">
        <f t="shared" ref="AD31:AD47" si="8">IF(F31+J31+N31+R31+V31+Z31=0,"",F31+J31+N31+R31+V31+Z31)</f>
        <v>3</v>
      </c>
      <c r="AE31" s="150" t="s">
        <v>48</v>
      </c>
      <c r="AN31" s="1"/>
    </row>
    <row r="32" spans="1:40" ht="15.75" customHeight="1">
      <c r="A32" s="209" t="s">
        <v>124</v>
      </c>
      <c r="B32" s="51"/>
      <c r="C32" s="195" t="s">
        <v>88</v>
      </c>
      <c r="D32" s="49"/>
      <c r="E32" s="50"/>
      <c r="F32" s="50"/>
      <c r="G32" s="26"/>
      <c r="H32" s="49">
        <v>20</v>
      </c>
      <c r="I32" s="50">
        <v>6</v>
      </c>
      <c r="J32" s="50">
        <v>4</v>
      </c>
      <c r="K32" s="26" t="s">
        <v>92</v>
      </c>
      <c r="L32" s="49"/>
      <c r="M32" s="50"/>
      <c r="N32" s="50"/>
      <c r="O32" s="26"/>
      <c r="P32" s="49"/>
      <c r="Q32" s="50"/>
      <c r="R32" s="50"/>
      <c r="S32" s="175" t="s">
        <v>85</v>
      </c>
      <c r="T32" s="49"/>
      <c r="U32" s="50"/>
      <c r="V32" s="149"/>
      <c r="W32" s="26"/>
      <c r="X32" s="49"/>
      <c r="Y32" s="50"/>
      <c r="Z32" s="149"/>
      <c r="AA32" s="52"/>
      <c r="AB32" s="23">
        <f t="shared" si="6"/>
        <v>20</v>
      </c>
      <c r="AC32" s="24">
        <f t="shared" si="7"/>
        <v>6</v>
      </c>
      <c r="AD32" s="24">
        <f t="shared" si="8"/>
        <v>4</v>
      </c>
      <c r="AE32" s="150" t="s">
        <v>48</v>
      </c>
      <c r="AN32" s="1"/>
    </row>
    <row r="33" spans="1:31" ht="15.75" customHeight="1">
      <c r="A33" s="209" t="s">
        <v>125</v>
      </c>
      <c r="B33" s="51"/>
      <c r="C33" s="195" t="s">
        <v>97</v>
      </c>
      <c r="D33" s="49"/>
      <c r="E33" s="50"/>
      <c r="F33" s="50"/>
      <c r="G33" s="26"/>
      <c r="H33" s="49">
        <v>10</v>
      </c>
      <c r="I33" s="50">
        <v>2</v>
      </c>
      <c r="J33" s="50">
        <v>3</v>
      </c>
      <c r="K33" s="26" t="s">
        <v>87</v>
      </c>
      <c r="L33" s="49"/>
      <c r="M33" s="50"/>
      <c r="N33" s="50"/>
      <c r="O33" s="26"/>
      <c r="P33" s="49"/>
      <c r="Q33" s="50"/>
      <c r="R33" s="50"/>
      <c r="S33" s="26"/>
      <c r="T33" s="49"/>
      <c r="U33" s="50"/>
      <c r="V33" s="149"/>
      <c r="W33" s="26"/>
      <c r="X33" s="49"/>
      <c r="Y33" s="50"/>
      <c r="Z33" s="149"/>
      <c r="AA33" s="52"/>
      <c r="AB33" s="23">
        <f t="shared" si="6"/>
        <v>10</v>
      </c>
      <c r="AC33" s="24">
        <f t="shared" si="7"/>
        <v>2</v>
      </c>
      <c r="AD33" s="24">
        <f t="shared" si="8"/>
        <v>3</v>
      </c>
      <c r="AE33" s="150" t="s">
        <v>48</v>
      </c>
    </row>
    <row r="34" spans="1:31" ht="15.75" customHeight="1">
      <c r="A34" s="209" t="s">
        <v>126</v>
      </c>
      <c r="B34" s="51"/>
      <c r="C34" s="195" t="s">
        <v>89</v>
      </c>
      <c r="D34" s="49"/>
      <c r="E34" s="50"/>
      <c r="F34" s="50"/>
      <c r="G34" s="26"/>
      <c r="H34" s="49">
        <v>10</v>
      </c>
      <c r="I34" s="50"/>
      <c r="J34" s="50">
        <v>2</v>
      </c>
      <c r="K34" s="26" t="s">
        <v>74</v>
      </c>
      <c r="L34" s="49"/>
      <c r="M34" s="50"/>
      <c r="N34" s="50"/>
      <c r="O34" s="26"/>
      <c r="P34" s="49"/>
      <c r="Q34" s="50"/>
      <c r="R34" s="50"/>
      <c r="S34" s="26"/>
      <c r="T34" s="49"/>
      <c r="U34" s="50"/>
      <c r="V34" s="149"/>
      <c r="W34" s="26"/>
      <c r="X34" s="49"/>
      <c r="Y34" s="50"/>
      <c r="Z34" s="149"/>
      <c r="AA34" s="52"/>
      <c r="AB34" s="23">
        <f t="shared" si="6"/>
        <v>10</v>
      </c>
      <c r="AC34" s="24" t="str">
        <f t="shared" si="7"/>
        <v/>
      </c>
      <c r="AD34" s="24">
        <f t="shared" si="8"/>
        <v>2</v>
      </c>
      <c r="AE34" s="150" t="s">
        <v>48</v>
      </c>
    </row>
    <row r="35" spans="1:31" ht="15.75" customHeight="1">
      <c r="A35" s="148"/>
      <c r="B35" s="51"/>
      <c r="C35" s="199" t="s">
        <v>83</v>
      </c>
      <c r="D35" s="49"/>
      <c r="E35" s="50"/>
      <c r="F35" s="50"/>
      <c r="G35" s="26"/>
      <c r="H35" s="49">
        <v>12</v>
      </c>
      <c r="I35" s="50"/>
      <c r="J35" s="50">
        <v>3</v>
      </c>
      <c r="K35" s="26" t="s">
        <v>74</v>
      </c>
      <c r="L35" s="49"/>
      <c r="M35" s="50"/>
      <c r="N35" s="50"/>
      <c r="O35" s="26"/>
      <c r="P35" s="49"/>
      <c r="Q35" s="50"/>
      <c r="R35" s="50"/>
      <c r="S35" s="26"/>
      <c r="T35" s="49"/>
      <c r="U35" s="50"/>
      <c r="V35" s="149"/>
      <c r="W35" s="26"/>
      <c r="X35" s="49"/>
      <c r="Y35" s="50"/>
      <c r="Z35" s="149"/>
      <c r="AA35" s="52"/>
      <c r="AB35" s="23">
        <f t="shared" si="6"/>
        <v>12</v>
      </c>
      <c r="AC35" s="24" t="str">
        <f t="shared" si="7"/>
        <v/>
      </c>
      <c r="AD35" s="24">
        <f t="shared" si="8"/>
        <v>3</v>
      </c>
      <c r="AE35" s="150" t="s">
        <v>48</v>
      </c>
    </row>
    <row r="36" spans="1:31" ht="15.75" customHeight="1">
      <c r="A36" s="211" t="s">
        <v>127</v>
      </c>
      <c r="B36" s="51"/>
      <c r="C36" s="195" t="s">
        <v>81</v>
      </c>
      <c r="D36" s="49"/>
      <c r="E36" s="50"/>
      <c r="F36" s="50"/>
      <c r="G36" s="26"/>
      <c r="H36" s="49"/>
      <c r="I36" s="50"/>
      <c r="J36" s="50"/>
      <c r="K36" s="26"/>
      <c r="L36" s="49">
        <v>20</v>
      </c>
      <c r="M36" s="50">
        <v>6</v>
      </c>
      <c r="N36" s="50">
        <v>4</v>
      </c>
      <c r="O36" s="26" t="s">
        <v>92</v>
      </c>
      <c r="P36" s="49"/>
      <c r="Q36" s="50"/>
      <c r="R36" s="50"/>
      <c r="S36" s="175" t="s">
        <v>85</v>
      </c>
      <c r="T36" s="49"/>
      <c r="U36" s="50"/>
      <c r="V36" s="149"/>
      <c r="W36" s="26"/>
      <c r="X36" s="49"/>
      <c r="Y36" s="50"/>
      <c r="Z36" s="149"/>
      <c r="AA36" s="52"/>
      <c r="AB36" s="23">
        <f t="shared" si="6"/>
        <v>20</v>
      </c>
      <c r="AC36" s="24">
        <f t="shared" si="7"/>
        <v>6</v>
      </c>
      <c r="AD36" s="24">
        <f t="shared" si="8"/>
        <v>4</v>
      </c>
      <c r="AE36" s="150" t="s">
        <v>48</v>
      </c>
    </row>
    <row r="37" spans="1:31" ht="15.75" customHeight="1">
      <c r="A37" s="209" t="s">
        <v>128</v>
      </c>
      <c r="B37" s="51"/>
      <c r="C37" s="195" t="s">
        <v>91</v>
      </c>
      <c r="D37" s="49"/>
      <c r="E37" s="50"/>
      <c r="F37" s="50"/>
      <c r="G37" s="26"/>
      <c r="H37" s="49"/>
      <c r="I37" s="50"/>
      <c r="J37" s="50"/>
      <c r="K37" s="26"/>
      <c r="L37" s="49">
        <v>20</v>
      </c>
      <c r="M37" s="50">
        <v>6</v>
      </c>
      <c r="N37" s="50">
        <v>4</v>
      </c>
      <c r="O37" s="26" t="s">
        <v>74</v>
      </c>
      <c r="P37" s="49"/>
      <c r="Q37" s="50"/>
      <c r="R37" s="50"/>
      <c r="S37" s="26"/>
      <c r="T37" s="49"/>
      <c r="U37" s="50"/>
      <c r="V37" s="149"/>
      <c r="W37" s="26"/>
      <c r="X37" s="49"/>
      <c r="Y37" s="50"/>
      <c r="Z37" s="149"/>
      <c r="AA37" s="52"/>
      <c r="AB37" s="23">
        <f t="shared" si="6"/>
        <v>20</v>
      </c>
      <c r="AC37" s="24">
        <f t="shared" si="7"/>
        <v>6</v>
      </c>
      <c r="AD37" s="24">
        <f t="shared" si="8"/>
        <v>4</v>
      </c>
      <c r="AE37" s="150" t="s">
        <v>48</v>
      </c>
    </row>
    <row r="38" spans="1:31" ht="15.75" customHeight="1">
      <c r="A38" s="211" t="s">
        <v>129</v>
      </c>
      <c r="B38" s="51"/>
      <c r="C38" s="195" t="s">
        <v>96</v>
      </c>
      <c r="D38" s="49"/>
      <c r="E38" s="50"/>
      <c r="F38" s="50"/>
      <c r="G38" s="26"/>
      <c r="H38" s="49"/>
      <c r="I38" s="50"/>
      <c r="J38" s="50"/>
      <c r="K38" s="26"/>
      <c r="L38" s="49">
        <v>8</v>
      </c>
      <c r="M38" s="50"/>
      <c r="N38" s="50">
        <v>3</v>
      </c>
      <c r="O38" s="26" t="s">
        <v>74</v>
      </c>
      <c r="P38" s="49"/>
      <c r="Q38" s="50"/>
      <c r="R38" s="50"/>
      <c r="S38" s="26"/>
      <c r="T38" s="49"/>
      <c r="U38" s="50"/>
      <c r="V38" s="149"/>
      <c r="W38" s="26"/>
      <c r="X38" s="49"/>
      <c r="Y38" s="50"/>
      <c r="Z38" s="149"/>
      <c r="AA38" s="52"/>
      <c r="AB38" s="23">
        <f t="shared" si="6"/>
        <v>8</v>
      </c>
      <c r="AC38" s="24" t="str">
        <f t="shared" si="7"/>
        <v/>
      </c>
      <c r="AD38" s="24">
        <f t="shared" si="8"/>
        <v>3</v>
      </c>
      <c r="AE38" s="150" t="s">
        <v>48</v>
      </c>
    </row>
    <row r="39" spans="1:31" ht="15.75" customHeight="1">
      <c r="A39" s="209" t="s">
        <v>130</v>
      </c>
      <c r="B39" s="51"/>
      <c r="C39" s="195" t="s">
        <v>102</v>
      </c>
      <c r="D39" s="49"/>
      <c r="E39" s="50"/>
      <c r="F39" s="50"/>
      <c r="G39" s="26"/>
      <c r="H39" s="49"/>
      <c r="I39" s="50"/>
      <c r="J39" s="50"/>
      <c r="K39" s="26"/>
      <c r="L39" s="49">
        <v>6</v>
      </c>
      <c r="M39" s="50">
        <v>2</v>
      </c>
      <c r="N39" s="50">
        <v>3</v>
      </c>
      <c r="O39" s="26" t="s">
        <v>74</v>
      </c>
      <c r="P39" s="49"/>
      <c r="Q39" s="50"/>
      <c r="R39" s="50"/>
      <c r="S39" s="26"/>
      <c r="T39" s="49"/>
      <c r="U39" s="50"/>
      <c r="V39" s="149"/>
      <c r="W39" s="26"/>
      <c r="X39" s="49"/>
      <c r="Y39" s="50"/>
      <c r="Z39" s="149"/>
      <c r="AA39" s="52"/>
      <c r="AB39" s="23">
        <f t="shared" si="6"/>
        <v>6</v>
      </c>
      <c r="AC39" s="24">
        <f t="shared" si="7"/>
        <v>2</v>
      </c>
      <c r="AD39" s="24">
        <f t="shared" si="8"/>
        <v>3</v>
      </c>
      <c r="AE39" s="150" t="s">
        <v>48</v>
      </c>
    </row>
    <row r="40" spans="1:31" ht="15.75" customHeight="1">
      <c r="A40" s="209" t="s">
        <v>131</v>
      </c>
      <c r="B40" s="51"/>
      <c r="C40" s="195" t="s">
        <v>90</v>
      </c>
      <c r="D40" s="49"/>
      <c r="E40" s="50"/>
      <c r="F40" s="50"/>
      <c r="G40" s="26"/>
      <c r="H40" s="49"/>
      <c r="I40" s="50"/>
      <c r="J40" s="50"/>
      <c r="K40" s="26"/>
      <c r="L40" s="49">
        <v>10</v>
      </c>
      <c r="M40" s="50"/>
      <c r="N40" s="50">
        <v>2</v>
      </c>
      <c r="O40" s="26" t="s">
        <v>74</v>
      </c>
      <c r="P40" s="49"/>
      <c r="Q40" s="50"/>
      <c r="R40" s="50"/>
      <c r="S40" s="26"/>
      <c r="T40" s="49"/>
      <c r="U40" s="50"/>
      <c r="V40" s="149"/>
      <c r="W40" s="26"/>
      <c r="X40" s="49"/>
      <c r="Y40" s="50"/>
      <c r="Z40" s="149"/>
      <c r="AA40" s="52"/>
      <c r="AB40" s="23">
        <f t="shared" si="6"/>
        <v>10</v>
      </c>
      <c r="AC40" s="24" t="str">
        <f t="shared" si="7"/>
        <v/>
      </c>
      <c r="AD40" s="24">
        <f t="shared" si="8"/>
        <v>2</v>
      </c>
      <c r="AE40" s="150" t="s">
        <v>48</v>
      </c>
    </row>
    <row r="41" spans="1:31" ht="15.75" customHeight="1">
      <c r="A41" s="209" t="s">
        <v>132</v>
      </c>
      <c r="B41" s="51"/>
      <c r="C41" s="193" t="s">
        <v>79</v>
      </c>
      <c r="D41" s="49"/>
      <c r="E41" s="50"/>
      <c r="F41" s="50"/>
      <c r="G41" s="26"/>
      <c r="H41" s="49"/>
      <c r="I41" s="50"/>
      <c r="J41" s="50"/>
      <c r="K41" s="26"/>
      <c r="L41" s="49">
        <v>20</v>
      </c>
      <c r="M41" s="50">
        <v>6</v>
      </c>
      <c r="N41" s="50">
        <v>4</v>
      </c>
      <c r="O41" s="26" t="s">
        <v>92</v>
      </c>
      <c r="P41" s="49"/>
      <c r="Q41" s="50"/>
      <c r="R41" s="50"/>
      <c r="S41" s="26"/>
      <c r="T41" s="49"/>
      <c r="U41" s="50"/>
      <c r="V41" s="149"/>
      <c r="W41" s="26"/>
      <c r="X41" s="49"/>
      <c r="Y41" s="50"/>
      <c r="Z41" s="149"/>
      <c r="AA41" s="52"/>
      <c r="AB41" s="23">
        <f t="shared" si="6"/>
        <v>20</v>
      </c>
      <c r="AC41" s="24">
        <f t="shared" si="7"/>
        <v>6</v>
      </c>
      <c r="AD41" s="24">
        <f t="shared" si="8"/>
        <v>4</v>
      </c>
      <c r="AE41" s="150" t="s">
        <v>48</v>
      </c>
    </row>
    <row r="42" spans="1:31" ht="15.75" customHeight="1">
      <c r="A42" s="209" t="s">
        <v>133</v>
      </c>
      <c r="B42" s="51"/>
      <c r="C42" s="193" t="s">
        <v>80</v>
      </c>
      <c r="D42" s="49"/>
      <c r="E42" s="50"/>
      <c r="F42" s="50"/>
      <c r="G42" s="26"/>
      <c r="H42" s="49"/>
      <c r="I42" s="50"/>
      <c r="J42" s="50"/>
      <c r="K42" s="26"/>
      <c r="L42" s="49"/>
      <c r="M42" s="50"/>
      <c r="N42" s="50"/>
      <c r="O42" s="26"/>
      <c r="P42" s="49">
        <v>20</v>
      </c>
      <c r="Q42" s="50">
        <v>6</v>
      </c>
      <c r="R42" s="50">
        <v>4</v>
      </c>
      <c r="S42" s="26" t="s">
        <v>73</v>
      </c>
      <c r="T42" s="49"/>
      <c r="U42" s="50"/>
      <c r="V42" s="149"/>
      <c r="W42" s="26"/>
      <c r="X42" s="49"/>
      <c r="Y42" s="50"/>
      <c r="Z42" s="149"/>
      <c r="AA42" s="52"/>
      <c r="AB42" s="23">
        <f t="shared" si="6"/>
        <v>20</v>
      </c>
      <c r="AC42" s="24">
        <f t="shared" si="7"/>
        <v>6</v>
      </c>
      <c r="AD42" s="24">
        <f t="shared" si="8"/>
        <v>4</v>
      </c>
      <c r="AE42" s="150" t="s">
        <v>48</v>
      </c>
    </row>
    <row r="43" spans="1:31" ht="15.75" customHeight="1">
      <c r="A43" s="211" t="s">
        <v>134</v>
      </c>
      <c r="B43" s="51"/>
      <c r="C43" s="195" t="s">
        <v>82</v>
      </c>
      <c r="D43" s="49"/>
      <c r="E43" s="50"/>
      <c r="F43" s="50"/>
      <c r="G43" s="26"/>
      <c r="H43" s="49"/>
      <c r="I43" s="50"/>
      <c r="J43" s="50"/>
      <c r="K43" s="26"/>
      <c r="L43" s="49"/>
      <c r="M43" s="50"/>
      <c r="N43" s="50"/>
      <c r="O43" s="26"/>
      <c r="P43" s="49">
        <v>20</v>
      </c>
      <c r="Q43" s="50">
        <v>6</v>
      </c>
      <c r="R43" s="50">
        <v>4</v>
      </c>
      <c r="S43" s="26" t="s">
        <v>73</v>
      </c>
      <c r="T43" s="49"/>
      <c r="U43" s="50"/>
      <c r="V43" s="149"/>
      <c r="W43" s="26"/>
      <c r="X43" s="49"/>
      <c r="Y43" s="50"/>
      <c r="Z43" s="149"/>
      <c r="AA43" s="52"/>
      <c r="AB43" s="23">
        <f t="shared" si="6"/>
        <v>20</v>
      </c>
      <c r="AC43" s="24">
        <f t="shared" si="7"/>
        <v>6</v>
      </c>
      <c r="AD43" s="24">
        <f t="shared" si="8"/>
        <v>4</v>
      </c>
      <c r="AE43" s="150" t="s">
        <v>48</v>
      </c>
    </row>
    <row r="44" spans="1:31" ht="15.75" customHeight="1">
      <c r="A44" s="209" t="s">
        <v>135</v>
      </c>
      <c r="B44" s="51"/>
      <c r="C44" s="195" t="s">
        <v>86</v>
      </c>
      <c r="D44" s="49"/>
      <c r="E44" s="50"/>
      <c r="F44" s="50"/>
      <c r="G44" s="26"/>
      <c r="H44" s="49"/>
      <c r="I44" s="50"/>
      <c r="J44" s="50"/>
      <c r="K44" s="26"/>
      <c r="L44" s="49"/>
      <c r="M44" s="50"/>
      <c r="N44" s="50"/>
      <c r="O44" s="26"/>
      <c r="P44" s="49">
        <v>8</v>
      </c>
      <c r="Q44" s="50"/>
      <c r="R44" s="50">
        <v>2</v>
      </c>
      <c r="S44" s="26" t="s">
        <v>74</v>
      </c>
      <c r="T44" s="49"/>
      <c r="U44" s="50"/>
      <c r="V44" s="149"/>
      <c r="W44" s="26"/>
      <c r="X44" s="49"/>
      <c r="Y44" s="50"/>
      <c r="Z44" s="149"/>
      <c r="AA44" s="52"/>
      <c r="AB44" s="23">
        <f t="shared" si="6"/>
        <v>8</v>
      </c>
      <c r="AC44" s="24" t="str">
        <f t="shared" si="7"/>
        <v/>
      </c>
      <c r="AD44" s="24">
        <f t="shared" si="8"/>
        <v>2</v>
      </c>
      <c r="AE44" s="150" t="s">
        <v>48</v>
      </c>
    </row>
    <row r="45" spans="1:31" ht="15.75" customHeight="1" thickBot="1">
      <c r="A45" s="211" t="s">
        <v>137</v>
      </c>
      <c r="B45" s="51"/>
      <c r="C45" s="200" t="s">
        <v>146</v>
      </c>
      <c r="D45" s="49"/>
      <c r="E45" s="50"/>
      <c r="F45" s="50"/>
      <c r="G45" s="26"/>
      <c r="H45" s="49"/>
      <c r="I45" s="50"/>
      <c r="J45" s="50"/>
      <c r="K45" s="26"/>
      <c r="L45" s="49"/>
      <c r="M45" s="50"/>
      <c r="N45" s="50"/>
      <c r="O45" s="26"/>
      <c r="P45" s="49"/>
      <c r="Q45" s="50">
        <v>10</v>
      </c>
      <c r="R45" s="50">
        <v>20</v>
      </c>
      <c r="S45" s="26" t="s">
        <v>73</v>
      </c>
      <c r="T45" s="49"/>
      <c r="U45" s="50"/>
      <c r="V45" s="149"/>
      <c r="W45" s="26"/>
      <c r="X45" s="49"/>
      <c r="Y45" s="50"/>
      <c r="Z45" s="149"/>
      <c r="AA45" s="26"/>
      <c r="AB45" s="23" t="str">
        <f t="shared" si="6"/>
        <v/>
      </c>
      <c r="AC45" s="24">
        <f t="shared" si="7"/>
        <v>10</v>
      </c>
      <c r="AD45" s="24">
        <f t="shared" si="8"/>
        <v>20</v>
      </c>
      <c r="AE45" s="150" t="s">
        <v>48</v>
      </c>
    </row>
    <row r="46" spans="1:31" s="17" customFormat="1" ht="15.75" customHeight="1" thickBot="1">
      <c r="A46" s="27"/>
      <c r="B46" s="28"/>
      <c r="C46" s="151" t="s">
        <v>49</v>
      </c>
      <c r="D46" s="71">
        <f>SUM(D31:D45)</f>
        <v>8</v>
      </c>
      <c r="E46" s="72">
        <f>SUM(E31:E45)</f>
        <v>8</v>
      </c>
      <c r="F46" s="72">
        <f>SUM(F31:F45)</f>
        <v>3</v>
      </c>
      <c r="G46" s="179" t="s">
        <v>22</v>
      </c>
      <c r="H46" s="71">
        <f>SUM(H31:H45)</f>
        <v>52</v>
      </c>
      <c r="I46" s="72">
        <f>SUM(I31:I45)</f>
        <v>8</v>
      </c>
      <c r="J46" s="72">
        <f>SUM(J31:J45)</f>
        <v>12</v>
      </c>
      <c r="K46" s="179" t="s">
        <v>22</v>
      </c>
      <c r="L46" s="71">
        <f>SUM(L31:L45)</f>
        <v>84</v>
      </c>
      <c r="M46" s="72">
        <f>SUM(M31:M45)</f>
        <v>20</v>
      </c>
      <c r="N46" s="72">
        <f>SUM(N31:N45)</f>
        <v>20</v>
      </c>
      <c r="O46" s="179" t="s">
        <v>22</v>
      </c>
      <c r="P46" s="71">
        <f>SUM(P31:P45)</f>
        <v>48</v>
      </c>
      <c r="Q46" s="72">
        <f>SUM(Q31:Q45)</f>
        <v>22</v>
      </c>
      <c r="R46" s="72">
        <f>SUM(R31:R45)</f>
        <v>30</v>
      </c>
      <c r="S46" s="179" t="s">
        <v>22</v>
      </c>
      <c r="T46" s="71">
        <f>SUM(T31:T45)</f>
        <v>0</v>
      </c>
      <c r="U46" s="72">
        <f>SUM(U31:U45)</f>
        <v>0</v>
      </c>
      <c r="V46" s="72">
        <f>SUM(V31:V45)</f>
        <v>0</v>
      </c>
      <c r="W46" s="179" t="s">
        <v>22</v>
      </c>
      <c r="X46" s="71">
        <f>SUM(X31:X45)</f>
        <v>0</v>
      </c>
      <c r="Y46" s="72">
        <f>SUM(Y31:Y45)</f>
        <v>0</v>
      </c>
      <c r="Z46" s="72">
        <f>SUM(Z31:Z45)</f>
        <v>0</v>
      </c>
      <c r="AA46" s="179" t="s">
        <v>22</v>
      </c>
      <c r="AB46" s="76">
        <f t="shared" si="6"/>
        <v>192</v>
      </c>
      <c r="AC46" s="78">
        <f t="shared" si="7"/>
        <v>58</v>
      </c>
      <c r="AD46" s="77">
        <f t="shared" si="8"/>
        <v>65</v>
      </c>
      <c r="AE46" s="79" t="s">
        <v>22</v>
      </c>
    </row>
    <row r="47" spans="1:31" s="17" customFormat="1" ht="15.75" customHeight="1" thickBot="1">
      <c r="A47" s="152"/>
      <c r="B47" s="153"/>
      <c r="C47" s="56" t="s">
        <v>50</v>
      </c>
      <c r="D47" s="145">
        <f>D18+D29+D46</f>
        <v>114</v>
      </c>
      <c r="E47" s="145">
        <f>E18+E29+E46</f>
        <v>26</v>
      </c>
      <c r="F47" s="145">
        <f>F18+F29+F46</f>
        <v>30</v>
      </c>
      <c r="G47" s="154" t="s">
        <v>22</v>
      </c>
      <c r="H47" s="145">
        <f>H18+H29+H46</f>
        <v>108</v>
      </c>
      <c r="I47" s="145">
        <f>I18+I29+I46</f>
        <v>32</v>
      </c>
      <c r="J47" s="145">
        <f>J18+J29+J46</f>
        <v>30</v>
      </c>
      <c r="K47" s="154" t="s">
        <v>22</v>
      </c>
      <c r="L47" s="145">
        <f>L18+L29+L46</f>
        <v>114</v>
      </c>
      <c r="M47" s="145">
        <f>M18+M29+M46</f>
        <v>26</v>
      </c>
      <c r="N47" s="145">
        <f>N18+N29+N46</f>
        <v>30</v>
      </c>
      <c r="O47" s="154" t="s">
        <v>22</v>
      </c>
      <c r="P47" s="145">
        <f>P18+P29+P46</f>
        <v>48</v>
      </c>
      <c r="Q47" s="145">
        <f>Q18+Q29+Q46</f>
        <v>22</v>
      </c>
      <c r="R47" s="145">
        <f>R18+R29+R46</f>
        <v>30</v>
      </c>
      <c r="S47" s="154" t="s">
        <v>22</v>
      </c>
      <c r="T47" s="145">
        <f>T18+T29+T46</f>
        <v>0</v>
      </c>
      <c r="U47" s="145">
        <f>U18+U29+U46</f>
        <v>0</v>
      </c>
      <c r="V47" s="145">
        <f>V18+V29+V46</f>
        <v>0</v>
      </c>
      <c r="W47" s="154" t="s">
        <v>22</v>
      </c>
      <c r="X47" s="145">
        <f>X18+X29+X46</f>
        <v>0</v>
      </c>
      <c r="Y47" s="145">
        <f>Y18+Y29+Y46</f>
        <v>0</v>
      </c>
      <c r="Z47" s="145">
        <f>Z18+Z29+Z46</f>
        <v>0</v>
      </c>
      <c r="AA47" s="154" t="s">
        <v>22</v>
      </c>
      <c r="AB47" s="57">
        <f t="shared" si="6"/>
        <v>384</v>
      </c>
      <c r="AC47" s="59">
        <f t="shared" si="7"/>
        <v>106</v>
      </c>
      <c r="AD47" s="58">
        <f t="shared" si="8"/>
        <v>120</v>
      </c>
      <c r="AE47" s="154" t="s">
        <v>22</v>
      </c>
    </row>
    <row r="48" spans="1:31" s="17" customFormat="1" ht="9.9499999999999993" customHeight="1" thickBot="1">
      <c r="A48" s="229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45"/>
      <c r="AC48" s="46"/>
      <c r="AD48" s="46"/>
      <c r="AE48" s="60"/>
    </row>
    <row r="49" spans="1:31" ht="15.75" customHeight="1" thickBot="1">
      <c r="A49" s="61"/>
      <c r="B49" s="62"/>
      <c r="C49" s="63" t="s">
        <v>26</v>
      </c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64"/>
      <c r="AC49" s="65"/>
      <c r="AD49" s="65"/>
      <c r="AE49" s="66"/>
    </row>
    <row r="50" spans="1:31" ht="15.75" customHeight="1">
      <c r="A50" s="211" t="s">
        <v>138</v>
      </c>
      <c r="B50" s="51" t="s">
        <v>98</v>
      </c>
      <c r="C50" s="200" t="s">
        <v>75</v>
      </c>
      <c r="D50" s="49"/>
      <c r="E50" s="50"/>
      <c r="F50" s="68" t="s">
        <v>22</v>
      </c>
      <c r="G50" s="26"/>
      <c r="H50" s="49"/>
      <c r="I50" s="50"/>
      <c r="J50" s="68" t="s">
        <v>22</v>
      </c>
      <c r="K50" s="26"/>
      <c r="L50" s="49"/>
      <c r="M50" s="50"/>
      <c r="N50" s="68" t="s">
        <v>22</v>
      </c>
      <c r="O50" s="26"/>
      <c r="P50" s="49"/>
      <c r="Q50" s="50"/>
      <c r="R50" s="68" t="s">
        <v>22</v>
      </c>
      <c r="S50" s="175" t="s">
        <v>85</v>
      </c>
      <c r="T50" s="49"/>
      <c r="U50" s="50"/>
      <c r="V50" s="68" t="s">
        <v>22</v>
      </c>
      <c r="W50" s="26"/>
      <c r="X50" s="49"/>
      <c r="Y50" s="50"/>
      <c r="Z50" s="68" t="s">
        <v>22</v>
      </c>
      <c r="AA50" s="52"/>
      <c r="AB50" s="100" t="str">
        <f t="shared" ref="AB50:AB54" si="9">IF(D50+H50+L50+P50+T50+X50=0,"",D50+H50+L50+P50+T50+X50)</f>
        <v/>
      </c>
      <c r="AC50" s="101" t="str">
        <f t="shared" ref="AC50:AC54" si="10">IF(E50+I50+M50+Q50+U50+Y50=0,"",E50+I50+M50+Q50+U50+Y50)</f>
        <v/>
      </c>
      <c r="AD50" s="68" t="s">
        <v>22</v>
      </c>
      <c r="AE50" s="25" t="s">
        <v>22</v>
      </c>
    </row>
    <row r="51" spans="1:31" ht="15.75" customHeight="1" thickBot="1">
      <c r="A51" s="211" t="s">
        <v>139</v>
      </c>
      <c r="B51" s="51" t="s">
        <v>98</v>
      </c>
      <c r="C51" s="201" t="s">
        <v>72</v>
      </c>
      <c r="D51" s="49"/>
      <c r="E51" s="50"/>
      <c r="F51" s="68" t="s">
        <v>22</v>
      </c>
      <c r="G51" s="26"/>
      <c r="H51" s="49"/>
      <c r="I51" s="50"/>
      <c r="J51" s="68" t="s">
        <v>22</v>
      </c>
      <c r="K51" s="26"/>
      <c r="L51" s="49"/>
      <c r="M51" s="50"/>
      <c r="N51" s="68" t="s">
        <v>22</v>
      </c>
      <c r="O51" s="26"/>
      <c r="P51" s="49"/>
      <c r="Q51" s="50"/>
      <c r="R51" s="68" t="s">
        <v>22</v>
      </c>
      <c r="S51" s="175" t="s">
        <v>85</v>
      </c>
      <c r="T51" s="49"/>
      <c r="U51" s="50"/>
      <c r="V51" s="68" t="s">
        <v>22</v>
      </c>
      <c r="W51" s="26"/>
      <c r="X51" s="49"/>
      <c r="Y51" s="50"/>
      <c r="Z51" s="68" t="s">
        <v>22</v>
      </c>
      <c r="AA51" s="52"/>
      <c r="AB51" s="23" t="str">
        <f t="shared" si="9"/>
        <v/>
      </c>
      <c r="AC51" s="24" t="str">
        <f t="shared" si="10"/>
        <v/>
      </c>
      <c r="AD51" s="68" t="s">
        <v>22</v>
      </c>
      <c r="AE51" s="25" t="s">
        <v>22</v>
      </c>
    </row>
    <row r="52" spans="1:31" ht="15.75" customHeight="1" thickBot="1">
      <c r="A52" s="211" t="s">
        <v>136</v>
      </c>
      <c r="B52" s="51" t="s">
        <v>98</v>
      </c>
      <c r="C52" s="67" t="s">
        <v>32</v>
      </c>
      <c r="D52" s="49"/>
      <c r="E52" s="50"/>
      <c r="F52" s="68" t="s">
        <v>22</v>
      </c>
      <c r="G52" s="26"/>
      <c r="H52" s="49"/>
      <c r="I52" s="50">
        <v>60</v>
      </c>
      <c r="J52" s="68" t="s">
        <v>22</v>
      </c>
      <c r="K52" s="26" t="s">
        <v>87</v>
      </c>
      <c r="L52" s="49"/>
      <c r="M52" s="50"/>
      <c r="N52" s="68" t="s">
        <v>22</v>
      </c>
      <c r="O52" s="26"/>
      <c r="P52" s="49"/>
      <c r="Q52" s="50"/>
      <c r="R52" s="68" t="s">
        <v>22</v>
      </c>
      <c r="S52" s="26"/>
      <c r="T52" s="49"/>
      <c r="U52" s="50"/>
      <c r="V52" s="68" t="s">
        <v>22</v>
      </c>
      <c r="W52" s="26"/>
      <c r="X52" s="49"/>
      <c r="Y52" s="50"/>
      <c r="Z52" s="68" t="s">
        <v>22</v>
      </c>
      <c r="AA52" s="52"/>
      <c r="AB52" s="23" t="str">
        <f t="shared" si="9"/>
        <v/>
      </c>
      <c r="AC52" s="24">
        <f t="shared" si="10"/>
        <v>60</v>
      </c>
      <c r="AD52" s="68" t="s">
        <v>22</v>
      </c>
      <c r="AE52" s="25" t="s">
        <v>22</v>
      </c>
    </row>
    <row r="53" spans="1:31" ht="15.75" customHeight="1" thickBot="1">
      <c r="A53" s="69"/>
      <c r="B53" s="70"/>
      <c r="C53" s="63" t="s">
        <v>27</v>
      </c>
      <c r="D53" s="71">
        <f>SUM(D50:D52)</f>
        <v>0</v>
      </c>
      <c r="E53" s="72">
        <f>SUM(E50:E52)</f>
        <v>0</v>
      </c>
      <c r="F53" s="73" t="s">
        <v>22</v>
      </c>
      <c r="G53" s="74" t="s">
        <v>22</v>
      </c>
      <c r="H53" s="75">
        <f>SUM(H50:H52)</f>
        <v>0</v>
      </c>
      <c r="I53" s="72">
        <f>SUM(I50:I52)</f>
        <v>60</v>
      </c>
      <c r="J53" s="73" t="s">
        <v>22</v>
      </c>
      <c r="K53" s="74" t="s">
        <v>22</v>
      </c>
      <c r="L53" s="71">
        <f>SUM(L50:L52)</f>
        <v>0</v>
      </c>
      <c r="M53" s="72">
        <f>SUM(M50:M52)</f>
        <v>0</v>
      </c>
      <c r="N53" s="73" t="s">
        <v>22</v>
      </c>
      <c r="O53" s="74" t="s">
        <v>22</v>
      </c>
      <c r="P53" s="75">
        <f>SUM(P50:P52)</f>
        <v>0</v>
      </c>
      <c r="Q53" s="72">
        <f>SUM(Q50:Q52)</f>
        <v>0</v>
      </c>
      <c r="R53" s="73" t="s">
        <v>22</v>
      </c>
      <c r="S53" s="74" t="s">
        <v>22</v>
      </c>
      <c r="T53" s="71">
        <f>SUM(T50:T52)</f>
        <v>0</v>
      </c>
      <c r="U53" s="72">
        <f>SUM(U50:U52)</f>
        <v>0</v>
      </c>
      <c r="V53" s="73" t="s">
        <v>22</v>
      </c>
      <c r="W53" s="74" t="s">
        <v>22</v>
      </c>
      <c r="X53" s="71">
        <f>SUM(X50:X52)</f>
        <v>0</v>
      </c>
      <c r="Y53" s="72">
        <f>SUM(Y50:Y52)</f>
        <v>0</v>
      </c>
      <c r="Z53" s="73" t="s">
        <v>22</v>
      </c>
      <c r="AA53" s="74" t="s">
        <v>22</v>
      </c>
      <c r="AB53" s="76" t="str">
        <f t="shared" si="9"/>
        <v/>
      </c>
      <c r="AC53" s="78">
        <f t="shared" si="10"/>
        <v>60</v>
      </c>
      <c r="AD53" s="73" t="s">
        <v>22</v>
      </c>
      <c r="AE53" s="79" t="s">
        <v>22</v>
      </c>
    </row>
    <row r="54" spans="1:31" ht="15.75" customHeight="1" thickBot="1">
      <c r="A54" s="80"/>
      <c r="B54" s="81"/>
      <c r="C54" s="82" t="s">
        <v>28</v>
      </c>
      <c r="D54" s="83">
        <f>D47+D53</f>
        <v>114</v>
      </c>
      <c r="E54" s="84">
        <f>E47+E53</f>
        <v>26</v>
      </c>
      <c r="F54" s="85" t="s">
        <v>22</v>
      </c>
      <c r="G54" s="86" t="s">
        <v>22</v>
      </c>
      <c r="H54" s="83">
        <f>H47+H53</f>
        <v>108</v>
      </c>
      <c r="I54" s="84">
        <f>I47+I53</f>
        <v>92</v>
      </c>
      <c r="J54" s="85" t="s">
        <v>22</v>
      </c>
      <c r="K54" s="86" t="s">
        <v>22</v>
      </c>
      <c r="L54" s="83">
        <f>L47+L53</f>
        <v>114</v>
      </c>
      <c r="M54" s="84">
        <f>M47+M53</f>
        <v>26</v>
      </c>
      <c r="N54" s="85" t="s">
        <v>22</v>
      </c>
      <c r="O54" s="86" t="s">
        <v>22</v>
      </c>
      <c r="P54" s="83">
        <f>P47+P53</f>
        <v>48</v>
      </c>
      <c r="Q54" s="84">
        <f>Q47+Q53</f>
        <v>22</v>
      </c>
      <c r="R54" s="85" t="s">
        <v>22</v>
      </c>
      <c r="S54" s="86" t="s">
        <v>22</v>
      </c>
      <c r="T54" s="83">
        <f>T47+T53</f>
        <v>0</v>
      </c>
      <c r="U54" s="84">
        <f>U47+U53</f>
        <v>0</v>
      </c>
      <c r="V54" s="85" t="s">
        <v>22</v>
      </c>
      <c r="W54" s="86" t="s">
        <v>22</v>
      </c>
      <c r="X54" s="83">
        <f>X47+X53</f>
        <v>0</v>
      </c>
      <c r="Y54" s="84">
        <f>Y47+Y53</f>
        <v>0</v>
      </c>
      <c r="Z54" s="85" t="s">
        <v>22</v>
      </c>
      <c r="AA54" s="86" t="s">
        <v>22</v>
      </c>
      <c r="AB54" s="83">
        <f t="shared" si="9"/>
        <v>384</v>
      </c>
      <c r="AC54" s="84">
        <f t="shared" si="10"/>
        <v>166</v>
      </c>
      <c r="AD54" s="85" t="s">
        <v>22</v>
      </c>
      <c r="AE54" s="86" t="s">
        <v>22</v>
      </c>
    </row>
    <row r="55" spans="1:31" ht="15.75" customHeight="1" thickTop="1" thickBot="1">
      <c r="A55" s="87"/>
      <c r="B55" s="88"/>
      <c r="C55" s="89" t="s">
        <v>29</v>
      </c>
      <c r="D55" s="236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90"/>
      <c r="AC55" s="91"/>
      <c r="AD55" s="191"/>
      <c r="AE55" s="92"/>
    </row>
    <row r="56" spans="1:31" s="103" customFormat="1" ht="15.75" customHeight="1" thickBot="1">
      <c r="A56" s="209" t="s">
        <v>110</v>
      </c>
      <c r="B56" s="93" t="s">
        <v>30</v>
      </c>
      <c r="C56" s="196" t="s">
        <v>63</v>
      </c>
      <c r="D56" s="94"/>
      <c r="E56" s="94"/>
      <c r="F56" s="94"/>
      <c r="G56" s="96"/>
      <c r="H56" s="97"/>
      <c r="I56" s="94"/>
      <c r="J56" s="94"/>
      <c r="K56" s="98"/>
      <c r="L56" s="99"/>
      <c r="M56" s="94"/>
      <c r="N56" s="94"/>
      <c r="O56" s="96"/>
      <c r="P56" s="97"/>
      <c r="Q56" s="94"/>
      <c r="R56" s="94"/>
      <c r="S56" s="98"/>
      <c r="T56" s="97"/>
      <c r="U56" s="94"/>
      <c r="V56" s="94"/>
      <c r="W56" s="98"/>
      <c r="X56" s="99"/>
      <c r="Y56" s="94"/>
      <c r="Z56" s="94"/>
      <c r="AA56" s="96"/>
      <c r="AB56" s="100" t="str">
        <f t="shared" ref="AB56:AC59" si="11">IF(D56+H56+L56+P56+T56+X56=0,"",D56+H56+L56+P56+T56+X56)</f>
        <v/>
      </c>
      <c r="AC56" s="101" t="str">
        <f t="shared" si="11"/>
        <v/>
      </c>
      <c r="AD56" s="156" t="str">
        <f t="shared" ref="AD56:AD59" si="12">IF(F56+J56+N56+R56+V56+Z56=0,"",F56+J56+N56+R56+V56+Z56)</f>
        <v/>
      </c>
      <c r="AE56" s="102" t="s">
        <v>22</v>
      </c>
    </row>
    <row r="57" spans="1:31" s="103" customFormat="1" ht="15.75" customHeight="1">
      <c r="A57" s="216" t="s">
        <v>144</v>
      </c>
      <c r="B57" s="93" t="s">
        <v>30</v>
      </c>
      <c r="C57" s="217" t="s">
        <v>143</v>
      </c>
      <c r="D57" s="218"/>
      <c r="E57" s="218"/>
      <c r="F57" s="218"/>
      <c r="G57" s="219"/>
      <c r="H57" s="221"/>
      <c r="I57" s="218"/>
      <c r="J57" s="218"/>
      <c r="K57" s="222"/>
      <c r="L57" s="220"/>
      <c r="M57" s="218"/>
      <c r="N57" s="218"/>
      <c r="O57" s="219"/>
      <c r="P57" s="221"/>
      <c r="Q57" s="218"/>
      <c r="R57" s="218"/>
      <c r="S57" s="222"/>
      <c r="T57" s="221"/>
      <c r="U57" s="218"/>
      <c r="V57" s="218"/>
      <c r="W57" s="222"/>
      <c r="X57" s="220"/>
      <c r="Y57" s="218"/>
      <c r="Z57" s="218"/>
      <c r="AA57" s="219"/>
      <c r="AB57" s="223"/>
      <c r="AC57" s="156"/>
      <c r="AD57" s="156"/>
      <c r="AE57" s="47"/>
    </row>
    <row r="58" spans="1:31" s="103" customFormat="1" ht="15.75" customHeight="1">
      <c r="A58" s="211" t="s">
        <v>145</v>
      </c>
      <c r="B58" s="68" t="s">
        <v>30</v>
      </c>
      <c r="C58" s="197" t="s">
        <v>93</v>
      </c>
      <c r="D58" s="50"/>
      <c r="E58" s="50"/>
      <c r="F58" s="50"/>
      <c r="G58" s="104"/>
      <c r="H58" s="49"/>
      <c r="I58" s="50"/>
      <c r="J58" s="50"/>
      <c r="K58" s="105"/>
      <c r="L58" s="106"/>
      <c r="M58" s="50"/>
      <c r="N58" s="50"/>
      <c r="O58" s="104"/>
      <c r="P58" s="49"/>
      <c r="Q58" s="50"/>
      <c r="R58" s="50"/>
      <c r="S58" s="105"/>
      <c r="T58" s="49"/>
      <c r="U58" s="50"/>
      <c r="V58" s="50"/>
      <c r="W58" s="105"/>
      <c r="X58" s="106"/>
      <c r="Y58" s="50"/>
      <c r="Z58" s="50"/>
      <c r="AA58" s="104"/>
      <c r="AB58" s="23" t="str">
        <f t="shared" si="11"/>
        <v/>
      </c>
      <c r="AC58" s="24" t="str">
        <f t="shared" si="11"/>
        <v/>
      </c>
      <c r="AD58" s="24" t="str">
        <f t="shared" si="12"/>
        <v/>
      </c>
      <c r="AE58" s="25" t="s">
        <v>22</v>
      </c>
    </row>
    <row r="59" spans="1:31" s="103" customFormat="1" ht="15.75" customHeight="1" thickBot="1">
      <c r="A59" s="209" t="s">
        <v>122</v>
      </c>
      <c r="B59" s="68" t="s">
        <v>30</v>
      </c>
      <c r="C59" s="197" t="s">
        <v>71</v>
      </c>
      <c r="D59" s="50"/>
      <c r="E59" s="50"/>
      <c r="F59" s="50"/>
      <c r="G59" s="104"/>
      <c r="H59" s="49"/>
      <c r="I59" s="50"/>
      <c r="J59" s="50"/>
      <c r="K59" s="105"/>
      <c r="L59" s="106"/>
      <c r="M59" s="50"/>
      <c r="N59" s="50"/>
      <c r="O59" s="104"/>
      <c r="P59" s="49"/>
      <c r="Q59" s="50"/>
      <c r="R59" s="50"/>
      <c r="S59" s="105"/>
      <c r="T59" s="49"/>
      <c r="U59" s="50"/>
      <c r="V59" s="50"/>
      <c r="W59" s="105"/>
      <c r="X59" s="106"/>
      <c r="Y59" s="50"/>
      <c r="Z59" s="50"/>
      <c r="AA59" s="104"/>
      <c r="AB59" s="23" t="str">
        <f t="shared" si="11"/>
        <v/>
      </c>
      <c r="AC59" s="24" t="str">
        <f t="shared" si="11"/>
        <v/>
      </c>
      <c r="AD59" s="24" t="str">
        <f t="shared" si="12"/>
        <v/>
      </c>
      <c r="AE59" s="25" t="s">
        <v>22</v>
      </c>
    </row>
    <row r="60" spans="1:31" s="103" customFormat="1" ht="9.9499999999999993" customHeight="1" thickTop="1" thickBot="1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4"/>
      <c r="AA60" s="244"/>
      <c r="AB60" s="107"/>
      <c r="AC60" s="108"/>
      <c r="AD60" s="108"/>
      <c r="AE60" s="109"/>
    </row>
    <row r="61" spans="1:31" s="103" customFormat="1" ht="15.75" customHeight="1" thickTop="1">
      <c r="A61" s="110" t="s">
        <v>31</v>
      </c>
      <c r="B61" s="111" t="s">
        <v>21</v>
      </c>
      <c r="C61" s="112" t="s">
        <v>32</v>
      </c>
      <c r="D61" s="113"/>
      <c r="E61" s="113"/>
      <c r="F61" s="114"/>
      <c r="G61" s="115"/>
      <c r="H61" s="114"/>
      <c r="I61" s="113"/>
      <c r="J61" s="114"/>
      <c r="K61" s="114"/>
      <c r="L61" s="114"/>
      <c r="M61" s="113"/>
      <c r="N61" s="114"/>
      <c r="O61" s="114"/>
      <c r="P61" s="114"/>
      <c r="Q61" s="113"/>
      <c r="R61" s="114"/>
      <c r="S61" s="114"/>
      <c r="T61" s="114"/>
      <c r="U61" s="113"/>
      <c r="V61" s="114"/>
      <c r="W61" s="114"/>
      <c r="X61" s="114"/>
      <c r="Y61" s="113"/>
      <c r="Z61" s="114"/>
      <c r="AA61" s="115"/>
      <c r="AB61" s="116"/>
      <c r="AC61" s="117"/>
      <c r="AD61" s="117"/>
      <c r="AE61" s="118"/>
    </row>
    <row r="62" spans="1:31" s="103" customFormat="1" ht="9.9499999999999993" customHeight="1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7"/>
      <c r="AA62" s="247"/>
      <c r="AB62" s="119"/>
      <c r="AC62" s="120"/>
      <c r="AD62" s="120"/>
      <c r="AE62" s="121"/>
    </row>
    <row r="63" spans="1:31" s="103" customFormat="1" ht="15.75" customHeight="1">
      <c r="A63" s="240" t="s">
        <v>33</v>
      </c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119"/>
      <c r="AC63" s="120"/>
      <c r="AD63" s="120"/>
      <c r="AE63" s="121"/>
    </row>
    <row r="64" spans="1:31" s="103" customFormat="1" ht="15.75" customHeight="1">
      <c r="A64" s="122"/>
      <c r="B64" s="68"/>
      <c r="C64" s="123" t="s">
        <v>34</v>
      </c>
      <c r="D64" s="124"/>
      <c r="E64" s="125"/>
      <c r="F64" s="24"/>
      <c r="G64" s="126">
        <f>COUNTIF(G10:G52,"A")</f>
        <v>0</v>
      </c>
      <c r="H64" s="124"/>
      <c r="I64" s="125"/>
      <c r="J64" s="24"/>
      <c r="K64" s="126">
        <f>COUNTIF(K10:K52,"A")</f>
        <v>0</v>
      </c>
      <c r="L64" s="124"/>
      <c r="M64" s="125"/>
      <c r="N64" s="24"/>
      <c r="O64" s="126">
        <f>COUNTIF(O10:O52,"A")</f>
        <v>0</v>
      </c>
      <c r="P64" s="124"/>
      <c r="Q64" s="125"/>
      <c r="R64" s="24"/>
      <c r="S64" s="126">
        <f>COUNTIF(S10:S52,"A")</f>
        <v>0</v>
      </c>
      <c r="T64" s="124"/>
      <c r="U64" s="125"/>
      <c r="V64" s="24"/>
      <c r="W64" s="126">
        <f>COUNTIF(W10:W52,"A")</f>
        <v>0</v>
      </c>
      <c r="X64" s="124"/>
      <c r="Y64" s="125"/>
      <c r="Z64" s="24"/>
      <c r="AA64" s="126">
        <f>COUNTIF(AA10:AA52,"A")</f>
        <v>0</v>
      </c>
      <c r="AB64" s="124"/>
      <c r="AC64" s="125"/>
      <c r="AD64" s="24"/>
      <c r="AE64" s="127">
        <f t="shared" ref="AE64:AE74" si="13">SUM(D64:AA64)</f>
        <v>0</v>
      </c>
    </row>
    <row r="65" spans="1:31" s="103" customFormat="1" ht="15.75" customHeight="1">
      <c r="A65" s="128"/>
      <c r="B65" s="68"/>
      <c r="C65" s="123" t="s">
        <v>35</v>
      </c>
      <c r="D65" s="124"/>
      <c r="E65" s="125"/>
      <c r="F65" s="24"/>
      <c r="G65" s="126">
        <f>COUNTIF(G10:G52,"B")</f>
        <v>0</v>
      </c>
      <c r="H65" s="124"/>
      <c r="I65" s="125"/>
      <c r="J65" s="24"/>
      <c r="K65" s="126">
        <f>COUNTIF(K10:K52,"B")</f>
        <v>0</v>
      </c>
      <c r="L65" s="124"/>
      <c r="M65" s="125"/>
      <c r="N65" s="24"/>
      <c r="O65" s="126">
        <f>COUNTIF(O10:O52,"B")</f>
        <v>0</v>
      </c>
      <c r="P65" s="124"/>
      <c r="Q65" s="125"/>
      <c r="R65" s="24"/>
      <c r="S65" s="126">
        <f>COUNTIF(S10:S52,"B")</f>
        <v>0</v>
      </c>
      <c r="T65" s="124"/>
      <c r="U65" s="125"/>
      <c r="V65" s="24"/>
      <c r="W65" s="126">
        <f>COUNTIF(W10:W52,"B")</f>
        <v>0</v>
      </c>
      <c r="X65" s="124"/>
      <c r="Y65" s="125"/>
      <c r="Z65" s="24"/>
      <c r="AA65" s="126">
        <f>COUNTIF(AA10:AA52,"B")</f>
        <v>0</v>
      </c>
      <c r="AB65" s="124"/>
      <c r="AC65" s="125"/>
      <c r="AD65" s="24"/>
      <c r="AE65" s="127">
        <f t="shared" si="13"/>
        <v>0</v>
      </c>
    </row>
    <row r="66" spans="1:31" s="103" customFormat="1" ht="15.75" customHeight="1">
      <c r="A66" s="128"/>
      <c r="B66" s="68"/>
      <c r="C66" s="123" t="s">
        <v>36</v>
      </c>
      <c r="D66" s="124"/>
      <c r="E66" s="125"/>
      <c r="F66" s="24"/>
      <c r="G66" s="126">
        <f>COUNTIF(G10:G52,"F")</f>
        <v>7</v>
      </c>
      <c r="H66" s="124"/>
      <c r="I66" s="125"/>
      <c r="J66" s="24"/>
      <c r="K66" s="126">
        <f>COUNTIF(K10:K52,"F")</f>
        <v>2</v>
      </c>
      <c r="L66" s="124"/>
      <c r="M66" s="125"/>
      <c r="N66" s="24"/>
      <c r="O66" s="126">
        <f>COUNTIF(O10:O52,"F")</f>
        <v>7</v>
      </c>
      <c r="P66" s="124"/>
      <c r="Q66" s="125"/>
      <c r="R66" s="24"/>
      <c r="S66" s="126">
        <f>COUNTIF(S10:S52,"F")</f>
        <v>1</v>
      </c>
      <c r="T66" s="124"/>
      <c r="U66" s="125"/>
      <c r="V66" s="24"/>
      <c r="W66" s="126">
        <f>COUNTIF(W10:W52,"F")</f>
        <v>0</v>
      </c>
      <c r="X66" s="124"/>
      <c r="Y66" s="125"/>
      <c r="Z66" s="24"/>
      <c r="AA66" s="126">
        <f>COUNTIF(AA10:AA52,"F")</f>
        <v>0</v>
      </c>
      <c r="AB66" s="124"/>
      <c r="AC66" s="125"/>
      <c r="AD66" s="24"/>
      <c r="AE66" s="127">
        <f t="shared" si="13"/>
        <v>17</v>
      </c>
    </row>
    <row r="67" spans="1:31" s="103" customFormat="1" ht="15.75" customHeight="1">
      <c r="A67" s="128"/>
      <c r="B67" s="129"/>
      <c r="C67" s="123" t="s">
        <v>37</v>
      </c>
      <c r="D67" s="130"/>
      <c r="E67" s="131"/>
      <c r="F67" s="132"/>
      <c r="G67" s="126">
        <f>COUNTIF(G10:G52,"F(Z)")</f>
        <v>0</v>
      </c>
      <c r="H67" s="130"/>
      <c r="I67" s="131"/>
      <c r="J67" s="132"/>
      <c r="K67" s="126">
        <f>COUNTIF(K10:K52,"F(Z)")</f>
        <v>0</v>
      </c>
      <c r="L67" s="130"/>
      <c r="M67" s="131"/>
      <c r="N67" s="132"/>
      <c r="O67" s="126">
        <f>COUNTIF(O10:O52,"F(Z)")</f>
        <v>0</v>
      </c>
      <c r="P67" s="130"/>
      <c r="Q67" s="131"/>
      <c r="R67" s="132"/>
      <c r="S67" s="126">
        <f>COUNTIF(S10:S52,"F(Z)")</f>
        <v>3</v>
      </c>
      <c r="T67" s="130"/>
      <c r="U67" s="131"/>
      <c r="V67" s="132"/>
      <c r="W67" s="126">
        <f>COUNTIF(W10:W52,"F(Z)")</f>
        <v>0</v>
      </c>
      <c r="X67" s="130"/>
      <c r="Y67" s="131"/>
      <c r="Z67" s="132"/>
      <c r="AA67" s="126">
        <f>COUNTIF(AA10:AA52,"F(Z)")</f>
        <v>0</v>
      </c>
      <c r="AB67" s="130"/>
      <c r="AC67" s="131"/>
      <c r="AD67" s="132"/>
      <c r="AE67" s="127">
        <f t="shared" si="13"/>
        <v>3</v>
      </c>
    </row>
    <row r="68" spans="1:31" s="103" customFormat="1" ht="15.75" customHeight="1">
      <c r="A68" s="128"/>
      <c r="B68" s="68"/>
      <c r="C68" s="123" t="s">
        <v>38</v>
      </c>
      <c r="D68" s="124"/>
      <c r="E68" s="125"/>
      <c r="F68" s="24"/>
      <c r="G68" s="126">
        <f>COUNTIF(G10:G52,"G")</f>
        <v>0</v>
      </c>
      <c r="H68" s="124"/>
      <c r="I68" s="125"/>
      <c r="J68" s="24"/>
      <c r="K68" s="126">
        <f>COUNTIF(K10:K52,"G")</f>
        <v>5</v>
      </c>
      <c r="L68" s="124"/>
      <c r="M68" s="125"/>
      <c r="N68" s="24"/>
      <c r="O68" s="126">
        <f>COUNTIF(O10:O52,"G")</f>
        <v>0</v>
      </c>
      <c r="P68" s="124"/>
      <c r="Q68" s="125"/>
      <c r="R68" s="24"/>
      <c r="S68" s="126">
        <f>COUNTIF(S10:S52,"G")</f>
        <v>0</v>
      </c>
      <c r="T68" s="124"/>
      <c r="U68" s="125"/>
      <c r="V68" s="24"/>
      <c r="W68" s="126">
        <f>COUNTIF(W10:W52,"G")</f>
        <v>0</v>
      </c>
      <c r="X68" s="124"/>
      <c r="Y68" s="125"/>
      <c r="Z68" s="24"/>
      <c r="AA68" s="126">
        <f>COUNTIF(AA10:AA52,"G")</f>
        <v>0</v>
      </c>
      <c r="AB68" s="124"/>
      <c r="AC68" s="125"/>
      <c r="AD68" s="24"/>
      <c r="AE68" s="127">
        <f t="shared" si="13"/>
        <v>5</v>
      </c>
    </row>
    <row r="69" spans="1:31" s="103" customFormat="1" ht="15.75" customHeight="1">
      <c r="A69" s="128"/>
      <c r="B69" s="68"/>
      <c r="C69" s="123" t="s">
        <v>39</v>
      </c>
      <c r="D69" s="124"/>
      <c r="E69" s="125"/>
      <c r="F69" s="24"/>
      <c r="G69" s="126">
        <f>COUNTIF(G10:G52,"G(Z)")</f>
        <v>0</v>
      </c>
      <c r="H69" s="124"/>
      <c r="I69" s="125"/>
      <c r="J69" s="24"/>
      <c r="K69" s="126">
        <f>COUNTIF(K10:K52,"G(Z)")</f>
        <v>0</v>
      </c>
      <c r="L69" s="124"/>
      <c r="M69" s="125"/>
      <c r="N69" s="24"/>
      <c r="O69" s="126">
        <f>COUNTIF(O10:O52,"G(Z)")</f>
        <v>0</v>
      </c>
      <c r="P69" s="124"/>
      <c r="Q69" s="125"/>
      <c r="R69" s="24"/>
      <c r="S69" s="126">
        <f>COUNTIF(S10:S52,"G(Z)")</f>
        <v>0</v>
      </c>
      <c r="T69" s="124"/>
      <c r="U69" s="125"/>
      <c r="V69" s="24"/>
      <c r="W69" s="126">
        <f>COUNTIF(W10:W52,"G(Z)")</f>
        <v>0</v>
      </c>
      <c r="X69" s="124"/>
      <c r="Y69" s="125"/>
      <c r="Z69" s="24"/>
      <c r="AA69" s="126">
        <f>COUNTIF(AA10:AA52,"G(Z)")</f>
        <v>0</v>
      </c>
      <c r="AB69" s="124"/>
      <c r="AC69" s="125"/>
      <c r="AD69" s="24"/>
      <c r="AE69" s="127">
        <f t="shared" si="13"/>
        <v>0</v>
      </c>
    </row>
    <row r="70" spans="1:31" s="103" customFormat="1" ht="15.75" customHeight="1">
      <c r="A70" s="128"/>
      <c r="B70" s="68"/>
      <c r="C70" s="123" t="s">
        <v>40</v>
      </c>
      <c r="D70" s="124"/>
      <c r="E70" s="125"/>
      <c r="F70" s="24"/>
      <c r="G70" s="126">
        <f>COUNTIF(G10:G52,"V")</f>
        <v>3</v>
      </c>
      <c r="H70" s="124"/>
      <c r="I70" s="125"/>
      <c r="J70" s="24"/>
      <c r="K70" s="126">
        <f>COUNTIF(K10:K52,"V")</f>
        <v>3</v>
      </c>
      <c r="L70" s="124"/>
      <c r="M70" s="125"/>
      <c r="N70" s="24"/>
      <c r="O70" s="126">
        <f>COUNTIF(O10:O52,"V")</f>
        <v>2</v>
      </c>
      <c r="P70" s="124"/>
      <c r="Q70" s="125"/>
      <c r="R70" s="24"/>
      <c r="S70" s="126">
        <f>COUNTIF(S10:S52,"V")</f>
        <v>0</v>
      </c>
      <c r="T70" s="124"/>
      <c r="U70" s="125"/>
      <c r="V70" s="24"/>
      <c r="W70" s="126">
        <f>COUNTIF(W10:W52,"V")</f>
        <v>0</v>
      </c>
      <c r="X70" s="124"/>
      <c r="Y70" s="125"/>
      <c r="Z70" s="24"/>
      <c r="AA70" s="126">
        <f>COUNTIF(AA10:AA52,"V")</f>
        <v>0</v>
      </c>
      <c r="AB70" s="124"/>
      <c r="AC70" s="125"/>
      <c r="AD70" s="24"/>
      <c r="AE70" s="127">
        <f t="shared" si="13"/>
        <v>8</v>
      </c>
    </row>
    <row r="71" spans="1:31" s="103" customFormat="1" ht="15.75" customHeight="1">
      <c r="A71" s="128"/>
      <c r="B71" s="68"/>
      <c r="C71" s="123" t="s">
        <v>41</v>
      </c>
      <c r="D71" s="124"/>
      <c r="E71" s="125"/>
      <c r="F71" s="24"/>
      <c r="G71" s="126">
        <f>COUNTIF(G10:G52,"V(Z)")</f>
        <v>0</v>
      </c>
      <c r="H71" s="124"/>
      <c r="I71" s="125"/>
      <c r="J71" s="24"/>
      <c r="K71" s="126">
        <f>COUNTIF(K10:K52,"V(Z)")</f>
        <v>0</v>
      </c>
      <c r="L71" s="124"/>
      <c r="M71" s="125"/>
      <c r="N71" s="24"/>
      <c r="O71" s="126">
        <f>COUNTIF(O10:O52,"V(Z)")</f>
        <v>0</v>
      </c>
      <c r="P71" s="124"/>
      <c r="Q71" s="125"/>
      <c r="R71" s="24"/>
      <c r="S71" s="126">
        <f>COUNTIF(S10:S52,"V(Z)")</f>
        <v>0</v>
      </c>
      <c r="T71" s="124"/>
      <c r="U71" s="125"/>
      <c r="V71" s="24"/>
      <c r="W71" s="126">
        <f>COUNTIF(W10:W52,"V(Z)")</f>
        <v>0</v>
      </c>
      <c r="X71" s="124"/>
      <c r="Y71" s="125"/>
      <c r="Z71" s="24"/>
      <c r="AA71" s="126">
        <f>COUNTIF(AA10:AA52,"V(Z)")</f>
        <v>0</v>
      </c>
      <c r="AB71" s="124"/>
      <c r="AC71" s="125"/>
      <c r="AD71" s="24"/>
      <c r="AE71" s="127">
        <f t="shared" si="13"/>
        <v>0</v>
      </c>
    </row>
    <row r="72" spans="1:31" s="103" customFormat="1" ht="15.75" customHeight="1">
      <c r="A72" s="128"/>
      <c r="B72" s="68"/>
      <c r="C72" s="123" t="s">
        <v>42</v>
      </c>
      <c r="D72" s="124"/>
      <c r="E72" s="125"/>
      <c r="F72" s="24"/>
      <c r="G72" s="126">
        <f>COUNTIF(G10:G52,"AV")</f>
        <v>0</v>
      </c>
      <c r="H72" s="124"/>
      <c r="I72" s="125"/>
      <c r="J72" s="24"/>
      <c r="K72" s="126">
        <f>COUNTIF(K10:K52,"AV")</f>
        <v>0</v>
      </c>
      <c r="L72" s="124"/>
      <c r="M72" s="125"/>
      <c r="N72" s="24"/>
      <c r="O72" s="126">
        <f>COUNTIF(O10:O52,"AV")</f>
        <v>0</v>
      </c>
      <c r="P72" s="124"/>
      <c r="Q72" s="125"/>
      <c r="R72" s="24"/>
      <c r="S72" s="126">
        <f>COUNTIF(S10:S52,"AV")</f>
        <v>0</v>
      </c>
      <c r="T72" s="124"/>
      <c r="U72" s="125"/>
      <c r="V72" s="24"/>
      <c r="W72" s="126">
        <f>COUNTIF(W10:W52,"AV")</f>
        <v>0</v>
      </c>
      <c r="X72" s="124"/>
      <c r="Y72" s="125"/>
      <c r="Z72" s="24"/>
      <c r="AA72" s="126">
        <f>COUNTIF(AA10:AA52,"AV")</f>
        <v>0</v>
      </c>
      <c r="AB72" s="124"/>
      <c r="AC72" s="125"/>
      <c r="AD72" s="24"/>
      <c r="AE72" s="127">
        <f t="shared" si="13"/>
        <v>0</v>
      </c>
    </row>
    <row r="73" spans="1:31" s="103" customFormat="1" ht="15.75" customHeight="1">
      <c r="A73" s="128"/>
      <c r="B73" s="68"/>
      <c r="C73" s="123" t="s">
        <v>43</v>
      </c>
      <c r="D73" s="124"/>
      <c r="E73" s="125"/>
      <c r="F73" s="24"/>
      <c r="G73" s="126">
        <f>COUNTIF(G10:G52,"KO")</f>
        <v>0</v>
      </c>
      <c r="H73" s="124"/>
      <c r="I73" s="125"/>
      <c r="J73" s="24"/>
      <c r="K73" s="126">
        <f>COUNTIF(K10:K52,"KO")</f>
        <v>0</v>
      </c>
      <c r="L73" s="124"/>
      <c r="M73" s="125"/>
      <c r="N73" s="24"/>
      <c r="O73" s="126">
        <f>COUNTIF(O10:O52,"KO")</f>
        <v>0</v>
      </c>
      <c r="P73" s="124"/>
      <c r="Q73" s="125"/>
      <c r="R73" s="24"/>
      <c r="S73" s="126">
        <f>COUNTIF(S10:S52,"KO")</f>
        <v>0</v>
      </c>
      <c r="T73" s="124"/>
      <c r="U73" s="125"/>
      <c r="V73" s="24"/>
      <c r="W73" s="126">
        <f>COUNTIF(W10:W52,"KO")</f>
        <v>0</v>
      </c>
      <c r="X73" s="124"/>
      <c r="Y73" s="125"/>
      <c r="Z73" s="24"/>
      <c r="AA73" s="126">
        <f>COUNTIF(AA10:AA52,"KO")</f>
        <v>0</v>
      </c>
      <c r="AB73" s="124"/>
      <c r="AC73" s="125"/>
      <c r="AD73" s="24"/>
      <c r="AE73" s="127">
        <f t="shared" si="13"/>
        <v>0</v>
      </c>
    </row>
    <row r="74" spans="1:31" s="103" customFormat="1" ht="15.75" customHeight="1">
      <c r="A74" s="128"/>
      <c r="B74" s="68"/>
      <c r="C74" s="123" t="s">
        <v>44</v>
      </c>
      <c r="D74" s="124"/>
      <c r="E74" s="125"/>
      <c r="F74" s="24"/>
      <c r="G74" s="126">
        <f>COUNTIF(G10:G52,"Z")</f>
        <v>0</v>
      </c>
      <c r="H74" s="124"/>
      <c r="I74" s="125"/>
      <c r="J74" s="24"/>
      <c r="K74" s="126">
        <f>COUNTIF(K10:K52,"Z")</f>
        <v>0</v>
      </c>
      <c r="L74" s="124"/>
      <c r="M74" s="125"/>
      <c r="N74" s="24"/>
      <c r="O74" s="126">
        <f>COUNTIF(O10:O52,"Z")</f>
        <v>0</v>
      </c>
      <c r="P74" s="124"/>
      <c r="Q74" s="125"/>
      <c r="R74" s="24"/>
      <c r="S74" s="126">
        <f>COUNTIF(S10:S52,"Z")</f>
        <v>0</v>
      </c>
      <c r="T74" s="124"/>
      <c r="U74" s="125"/>
      <c r="V74" s="24"/>
      <c r="W74" s="126">
        <f>COUNTIF(W10:W52,"Z")</f>
        <v>0</v>
      </c>
      <c r="X74" s="124"/>
      <c r="Y74" s="125"/>
      <c r="Z74" s="24"/>
      <c r="AA74" s="126">
        <f>COUNTIF(AA10:AA52,"Z")</f>
        <v>0</v>
      </c>
      <c r="AB74" s="124"/>
      <c r="AC74" s="125"/>
      <c r="AD74" s="24"/>
      <c r="AE74" s="127">
        <f t="shared" si="13"/>
        <v>0</v>
      </c>
    </row>
    <row r="75" spans="1:31" s="103" customFormat="1" ht="15.75" customHeight="1" thickBot="1">
      <c r="A75" s="180"/>
      <c r="B75" s="181"/>
      <c r="C75" s="182" t="s">
        <v>56</v>
      </c>
      <c r="D75" s="183"/>
      <c r="E75" s="184"/>
      <c r="F75" s="185"/>
      <c r="G75" s="188">
        <f>SUM(G64:G74)</f>
        <v>10</v>
      </c>
      <c r="H75" s="184"/>
      <c r="I75" s="184"/>
      <c r="J75" s="185"/>
      <c r="K75" s="188">
        <f>SUM(K64:K74)</f>
        <v>10</v>
      </c>
      <c r="L75" s="183"/>
      <c r="M75" s="184"/>
      <c r="N75" s="185"/>
      <c r="O75" s="188">
        <f>SUM(O64:O74)</f>
        <v>9</v>
      </c>
      <c r="P75" s="183"/>
      <c r="Q75" s="184"/>
      <c r="R75" s="185"/>
      <c r="S75" s="188">
        <f>SUM(S64:S74)</f>
        <v>4</v>
      </c>
      <c r="T75" s="183"/>
      <c r="U75" s="184"/>
      <c r="V75" s="185"/>
      <c r="W75" s="188">
        <f>SUM(W64:W74)</f>
        <v>0</v>
      </c>
      <c r="X75" s="183"/>
      <c r="Y75" s="184"/>
      <c r="Z75" s="185"/>
      <c r="AA75" s="188">
        <f>SUM(AA64:AA74)</f>
        <v>0</v>
      </c>
      <c r="AB75" s="186"/>
      <c r="AC75" s="186"/>
      <c r="AD75" s="156"/>
      <c r="AE75" s="187"/>
    </row>
    <row r="76" spans="1:31" s="103" customFormat="1" ht="15.75" customHeight="1">
      <c r="A76" s="233" t="s">
        <v>45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97"/>
      <c r="AA76" s="235"/>
      <c r="AB76" s="226" t="s">
        <v>46</v>
      </c>
      <c r="AC76" s="227"/>
      <c r="AD76" s="228"/>
      <c r="AE76" s="133">
        <f>SUM(AE64:AE74)</f>
        <v>33</v>
      </c>
    </row>
    <row r="77" spans="1:31" s="103" customFormat="1" ht="15.75" customHeight="1">
      <c r="AB77" s="134"/>
      <c r="AC77" s="4"/>
      <c r="AD77" s="4"/>
      <c r="AE77" s="135"/>
    </row>
    <row r="78" spans="1:31" s="103" customFormat="1" ht="15.75" customHeight="1">
      <c r="A78" s="248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50"/>
      <c r="AA78" s="250"/>
      <c r="AB78" s="134"/>
      <c r="AC78" s="4"/>
      <c r="AD78" s="4"/>
      <c r="AE78" s="136"/>
    </row>
    <row r="79" spans="1:31" s="103" customFormat="1" ht="15.75" customHeight="1">
      <c r="A79" s="248" t="s">
        <v>142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50"/>
      <c r="AA79" s="250"/>
      <c r="AB79" s="134"/>
      <c r="AC79" s="4"/>
      <c r="AD79" s="4"/>
      <c r="AE79" s="136"/>
    </row>
    <row r="80" spans="1:31" s="103" customFormat="1" ht="15.75" customHeight="1" thickBot="1">
      <c r="A80" s="294" t="s">
        <v>141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6"/>
      <c r="AA80" s="296"/>
      <c r="AB80" s="137"/>
      <c r="AC80" s="5"/>
      <c r="AD80" s="5"/>
      <c r="AE80" s="138"/>
    </row>
    <row r="81" spans="1:3" s="103" customFormat="1" ht="15.75" customHeight="1" thickTop="1">
      <c r="A81" s="139"/>
      <c r="B81" s="140"/>
      <c r="C81" s="140"/>
    </row>
    <row r="82" spans="1:3" s="103" customFormat="1" ht="15.75" customHeight="1">
      <c r="A82" s="139"/>
      <c r="B82" s="140"/>
      <c r="C82" s="140"/>
    </row>
    <row r="83" spans="1:3" s="103" customFormat="1" ht="15.75" customHeight="1">
      <c r="A83" s="139"/>
      <c r="B83" s="140"/>
      <c r="C83" s="140"/>
    </row>
    <row r="84" spans="1:3" s="103" customFormat="1" ht="15.75" customHeight="1">
      <c r="A84" s="139"/>
      <c r="B84" s="140"/>
      <c r="C84" s="140"/>
    </row>
    <row r="85" spans="1:3" s="103" customFormat="1" ht="15.75" customHeight="1">
      <c r="A85" s="139"/>
      <c r="B85" s="140"/>
      <c r="C85" s="140"/>
    </row>
    <row r="86" spans="1:3" s="103" customFormat="1" ht="15.75" customHeight="1">
      <c r="A86" s="139"/>
      <c r="B86" s="140"/>
      <c r="C86" s="140"/>
    </row>
    <row r="87" spans="1:3" s="103" customFormat="1" ht="15.75" customHeight="1">
      <c r="A87" s="139"/>
      <c r="B87" s="140"/>
      <c r="C87" s="140"/>
    </row>
    <row r="88" spans="1:3" s="103" customFormat="1" ht="15.75" customHeight="1">
      <c r="A88" s="139"/>
      <c r="B88" s="140"/>
      <c r="C88" s="140"/>
    </row>
    <row r="89" spans="1:3" s="103" customFormat="1" ht="15.75" customHeight="1">
      <c r="A89" s="139"/>
      <c r="B89" s="140"/>
      <c r="C89" s="140"/>
    </row>
    <row r="90" spans="1:3" s="103" customFormat="1" ht="15.75" customHeight="1">
      <c r="A90" s="139"/>
      <c r="B90" s="140"/>
      <c r="C90" s="140"/>
    </row>
    <row r="91" spans="1:3" s="103" customFormat="1" ht="15.75" customHeight="1">
      <c r="A91" s="139"/>
      <c r="B91" s="140"/>
      <c r="C91" s="140"/>
    </row>
    <row r="92" spans="1:3" s="103" customFormat="1" ht="15.75" customHeight="1">
      <c r="A92" s="139"/>
      <c r="B92" s="140"/>
      <c r="C92" s="140"/>
    </row>
    <row r="93" spans="1:3" s="103" customFormat="1" ht="15.75" customHeight="1">
      <c r="A93" s="139"/>
      <c r="B93" s="140"/>
      <c r="C93" s="140"/>
    </row>
    <row r="94" spans="1:3" s="103" customFormat="1" ht="15.75" customHeight="1">
      <c r="A94" s="139"/>
      <c r="B94" s="140"/>
      <c r="C94" s="140"/>
    </row>
    <row r="95" spans="1:3" s="103" customFormat="1" ht="15.75" customHeight="1">
      <c r="A95" s="139"/>
      <c r="B95" s="140"/>
      <c r="C95" s="140"/>
    </row>
    <row r="96" spans="1:3" s="103" customFormat="1" ht="15.75" customHeight="1">
      <c r="A96" s="139"/>
      <c r="B96" s="140"/>
      <c r="C96" s="140"/>
    </row>
    <row r="97" spans="1:3" s="103" customFormat="1" ht="15.75" customHeight="1">
      <c r="A97" s="139"/>
      <c r="B97" s="140"/>
      <c r="C97" s="140"/>
    </row>
    <row r="98" spans="1:3" s="103" customFormat="1" ht="15.75" customHeight="1">
      <c r="A98" s="139"/>
      <c r="B98" s="140"/>
      <c r="C98" s="140"/>
    </row>
    <row r="99" spans="1:3" s="103" customFormat="1" ht="15.75" customHeight="1">
      <c r="A99" s="139"/>
      <c r="B99" s="140"/>
      <c r="C99" s="140"/>
    </row>
    <row r="100" spans="1:3" s="103" customFormat="1" ht="15.75" customHeight="1">
      <c r="A100" s="139"/>
      <c r="B100" s="140"/>
      <c r="C100" s="140"/>
    </row>
    <row r="101" spans="1:3" s="103" customFormat="1" ht="15.75" customHeight="1">
      <c r="A101" s="139"/>
      <c r="B101" s="140"/>
      <c r="C101" s="140"/>
    </row>
    <row r="102" spans="1:3" s="103" customFormat="1" ht="15.75" customHeight="1">
      <c r="A102" s="139"/>
      <c r="B102" s="140"/>
      <c r="C102" s="140"/>
    </row>
    <row r="103" spans="1:3" s="103" customFormat="1" ht="15.75" customHeight="1">
      <c r="A103" s="139"/>
      <c r="B103" s="140"/>
      <c r="C103" s="140"/>
    </row>
    <row r="104" spans="1:3" s="103" customFormat="1" ht="15.75" customHeight="1">
      <c r="A104" s="139"/>
      <c r="B104" s="140"/>
      <c r="C104" s="140"/>
    </row>
    <row r="105" spans="1:3" s="103" customFormat="1" ht="15.75" customHeight="1">
      <c r="A105" s="139"/>
      <c r="B105" s="140"/>
      <c r="C105" s="140"/>
    </row>
    <row r="106" spans="1:3" s="103" customFormat="1" ht="15.75" customHeight="1">
      <c r="A106" s="139"/>
      <c r="B106" s="140"/>
      <c r="C106" s="140"/>
    </row>
    <row r="107" spans="1:3" s="103" customFormat="1" ht="15.75" customHeight="1">
      <c r="A107" s="139"/>
      <c r="B107" s="140"/>
      <c r="C107" s="140"/>
    </row>
    <row r="108" spans="1:3" s="103" customFormat="1" ht="15.75" customHeight="1">
      <c r="A108" s="139"/>
      <c r="B108" s="140"/>
      <c r="C108" s="140"/>
    </row>
    <row r="109" spans="1:3" s="103" customFormat="1" ht="15.75" customHeight="1">
      <c r="A109" s="139"/>
      <c r="B109" s="140"/>
      <c r="C109" s="140"/>
    </row>
    <row r="110" spans="1:3" s="103" customFormat="1" ht="15.75" customHeight="1">
      <c r="A110" s="139"/>
      <c r="B110" s="140"/>
      <c r="C110" s="140"/>
    </row>
    <row r="111" spans="1:3" s="103" customFormat="1" ht="15.75" customHeight="1">
      <c r="A111" s="139"/>
      <c r="B111" s="140"/>
      <c r="C111" s="140"/>
    </row>
    <row r="112" spans="1:3" s="103" customFormat="1" ht="15.75" customHeight="1">
      <c r="A112" s="139"/>
      <c r="B112" s="140"/>
      <c r="C112" s="140"/>
    </row>
    <row r="113" spans="1:3" s="103" customFormat="1" ht="15.75" customHeight="1">
      <c r="A113" s="139"/>
      <c r="B113" s="140"/>
      <c r="C113" s="140"/>
    </row>
    <row r="114" spans="1:3" s="103" customFormat="1" ht="15.75" customHeight="1">
      <c r="A114" s="139"/>
      <c r="B114" s="140"/>
      <c r="C114" s="140"/>
    </row>
    <row r="115" spans="1:3" s="103" customFormat="1" ht="15.75" customHeight="1">
      <c r="A115" s="139"/>
      <c r="B115" s="140"/>
      <c r="C115" s="140"/>
    </row>
    <row r="116" spans="1:3" s="103" customFormat="1" ht="15.75" customHeight="1">
      <c r="A116" s="139"/>
      <c r="B116" s="140"/>
      <c r="C116" s="140"/>
    </row>
    <row r="117" spans="1:3" s="103" customFormat="1" ht="15.75" customHeight="1">
      <c r="A117" s="139"/>
      <c r="B117" s="140"/>
      <c r="C117" s="140"/>
    </row>
    <row r="118" spans="1:3" s="103" customFormat="1" ht="15.75" customHeight="1">
      <c r="A118" s="139"/>
      <c r="B118" s="140"/>
      <c r="C118" s="140"/>
    </row>
    <row r="119" spans="1:3" s="103" customFormat="1" ht="15.75" customHeight="1">
      <c r="A119" s="139"/>
      <c r="B119" s="140"/>
      <c r="C119" s="140"/>
    </row>
    <row r="120" spans="1:3" s="103" customFormat="1" ht="15.75" customHeight="1">
      <c r="A120" s="139"/>
      <c r="B120" s="140"/>
      <c r="C120" s="140"/>
    </row>
    <row r="121" spans="1:3" s="103" customFormat="1" ht="15.75" customHeight="1">
      <c r="A121" s="139"/>
      <c r="B121" s="140"/>
      <c r="C121" s="140"/>
    </row>
    <row r="122" spans="1:3" s="103" customFormat="1" ht="15.75" customHeight="1">
      <c r="A122" s="139"/>
      <c r="B122" s="140"/>
      <c r="C122" s="140"/>
    </row>
    <row r="123" spans="1:3" s="103" customFormat="1" ht="15.75" customHeight="1">
      <c r="A123" s="139"/>
      <c r="B123" s="140"/>
      <c r="C123" s="140"/>
    </row>
    <row r="124" spans="1:3" s="103" customFormat="1" ht="15.75" customHeight="1">
      <c r="A124" s="139"/>
      <c r="B124" s="140"/>
      <c r="C124" s="140"/>
    </row>
    <row r="125" spans="1:3" s="103" customFormat="1" ht="15.75" customHeight="1">
      <c r="A125" s="139"/>
      <c r="B125" s="140"/>
      <c r="C125" s="140"/>
    </row>
    <row r="126" spans="1:3" s="103" customFormat="1" ht="15.75" customHeight="1">
      <c r="A126" s="139"/>
      <c r="B126" s="140"/>
      <c r="C126" s="140"/>
    </row>
    <row r="127" spans="1:3" s="103" customFormat="1" ht="15.75" customHeight="1">
      <c r="A127" s="139"/>
      <c r="B127" s="140"/>
      <c r="C127" s="140"/>
    </row>
    <row r="128" spans="1:3" s="103" customFormat="1" ht="15.75" customHeight="1">
      <c r="A128" s="139"/>
      <c r="B128" s="140"/>
      <c r="C128" s="140"/>
    </row>
    <row r="129" spans="1:3" s="103" customFormat="1" ht="15.75" customHeight="1">
      <c r="A129" s="139"/>
      <c r="B129" s="140"/>
      <c r="C129" s="140"/>
    </row>
    <row r="130" spans="1:3" s="103" customFormat="1" ht="15.75" customHeight="1">
      <c r="A130" s="139"/>
      <c r="B130" s="140"/>
      <c r="C130" s="140"/>
    </row>
    <row r="131" spans="1:3" s="103" customFormat="1" ht="15.75" customHeight="1">
      <c r="A131" s="139"/>
      <c r="B131" s="140"/>
      <c r="C131" s="140"/>
    </row>
    <row r="132" spans="1:3" s="103" customFormat="1" ht="15.75" customHeight="1">
      <c r="A132" s="139"/>
      <c r="B132" s="140"/>
      <c r="C132" s="140"/>
    </row>
    <row r="133" spans="1:3" s="103" customFormat="1" ht="15.75" customHeight="1">
      <c r="A133" s="139"/>
      <c r="B133" s="140"/>
      <c r="C133" s="140"/>
    </row>
    <row r="134" spans="1:3" s="103" customFormat="1" ht="15.75" customHeight="1">
      <c r="A134" s="139"/>
      <c r="B134" s="140"/>
      <c r="C134" s="140"/>
    </row>
    <row r="135" spans="1:3" s="103" customFormat="1" ht="15.75" customHeight="1">
      <c r="A135" s="139"/>
      <c r="B135" s="140"/>
      <c r="C135" s="140"/>
    </row>
    <row r="136" spans="1:3" s="103" customFormat="1" ht="15.75" customHeight="1">
      <c r="A136" s="139"/>
      <c r="B136" s="140"/>
      <c r="C136" s="140"/>
    </row>
    <row r="137" spans="1:3" s="103" customFormat="1" ht="15.75" customHeight="1">
      <c r="A137" s="139"/>
      <c r="B137" s="140"/>
      <c r="C137" s="140"/>
    </row>
    <row r="138" spans="1:3" s="103" customFormat="1" ht="15.75" customHeight="1">
      <c r="A138" s="139"/>
      <c r="B138" s="140"/>
      <c r="C138" s="140"/>
    </row>
    <row r="139" spans="1:3" s="103" customFormat="1" ht="15.75" customHeight="1">
      <c r="A139" s="139"/>
      <c r="B139" s="140"/>
      <c r="C139" s="140"/>
    </row>
    <row r="140" spans="1:3" s="103" customFormat="1" ht="15.75" customHeight="1">
      <c r="A140" s="139"/>
      <c r="B140" s="140"/>
      <c r="C140" s="140"/>
    </row>
    <row r="141" spans="1:3" s="103" customFormat="1" ht="15.75" customHeight="1">
      <c r="A141" s="139"/>
      <c r="B141" s="140"/>
      <c r="C141" s="140"/>
    </row>
    <row r="142" spans="1:3" s="103" customFormat="1" ht="15.75" customHeight="1">
      <c r="A142" s="139"/>
      <c r="B142" s="140"/>
      <c r="C142" s="140"/>
    </row>
    <row r="143" spans="1:3" s="103" customFormat="1" ht="15.75" customHeight="1">
      <c r="A143" s="139"/>
      <c r="B143" s="140"/>
      <c r="C143" s="140"/>
    </row>
    <row r="144" spans="1:3" s="103" customFormat="1" ht="15.75" customHeight="1">
      <c r="A144" s="139"/>
      <c r="B144" s="141"/>
      <c r="C144" s="141"/>
    </row>
    <row r="145" spans="1:3" s="103" customFormat="1" ht="15.75" customHeight="1">
      <c r="A145" s="139"/>
      <c r="B145" s="141"/>
      <c r="C145" s="141"/>
    </row>
    <row r="146" spans="1:3" s="103" customFormat="1" ht="15.75" customHeight="1">
      <c r="A146" s="139"/>
      <c r="B146" s="141"/>
      <c r="C146" s="141"/>
    </row>
    <row r="147" spans="1:3" s="103" customFormat="1" ht="15.75" customHeight="1">
      <c r="A147" s="139"/>
      <c r="B147" s="141"/>
      <c r="C147" s="141"/>
    </row>
    <row r="148" spans="1:3" s="103" customFormat="1" ht="15.75" customHeight="1">
      <c r="A148" s="139"/>
      <c r="B148" s="141"/>
      <c r="C148" s="141"/>
    </row>
    <row r="149" spans="1:3" s="103" customFormat="1" ht="15.75" customHeight="1">
      <c r="A149" s="139"/>
      <c r="B149" s="141"/>
      <c r="C149" s="141"/>
    </row>
    <row r="150" spans="1:3" s="103" customFormat="1" ht="15.75" customHeight="1">
      <c r="A150" s="139"/>
      <c r="B150" s="141"/>
      <c r="C150" s="141"/>
    </row>
    <row r="151" spans="1:3" s="103" customFormat="1" ht="15.75" customHeight="1">
      <c r="A151" s="139"/>
      <c r="B151" s="141"/>
      <c r="C151" s="141"/>
    </row>
    <row r="152" spans="1:3" s="103" customFormat="1" ht="15.75" customHeight="1">
      <c r="A152" s="139"/>
      <c r="B152" s="141"/>
      <c r="C152" s="141"/>
    </row>
    <row r="153" spans="1:3" ht="15.75" customHeight="1">
      <c r="A153" s="142"/>
      <c r="B153" s="143"/>
      <c r="C153" s="143"/>
    </row>
    <row r="154" spans="1:3" ht="15.75" customHeight="1">
      <c r="A154" s="142"/>
      <c r="B154" s="143"/>
      <c r="C154" s="143"/>
    </row>
    <row r="155" spans="1:3" ht="15.75" customHeight="1">
      <c r="A155" s="142"/>
      <c r="B155" s="143"/>
      <c r="C155" s="143"/>
    </row>
    <row r="156" spans="1:3" ht="15.75" customHeight="1">
      <c r="A156" s="142"/>
      <c r="B156" s="143"/>
      <c r="C156" s="143"/>
    </row>
    <row r="157" spans="1:3" ht="15.75" customHeight="1">
      <c r="A157" s="142"/>
      <c r="B157" s="143"/>
      <c r="C157" s="143"/>
    </row>
    <row r="158" spans="1:3" ht="15.75" customHeight="1">
      <c r="A158" s="142"/>
      <c r="B158" s="143"/>
      <c r="C158" s="143"/>
    </row>
    <row r="159" spans="1:3" ht="15.75" customHeight="1">
      <c r="A159" s="142"/>
      <c r="B159" s="143"/>
      <c r="C159" s="143"/>
    </row>
    <row r="160" spans="1:3" ht="15.75" customHeight="1">
      <c r="A160" s="142"/>
      <c r="B160" s="143"/>
      <c r="C160" s="143"/>
    </row>
    <row r="161" spans="1:3" ht="15.75" customHeight="1">
      <c r="A161" s="142"/>
      <c r="B161" s="143"/>
      <c r="C161" s="143"/>
    </row>
    <row r="162" spans="1:3" ht="15.75" customHeight="1">
      <c r="A162" s="142"/>
      <c r="B162" s="143"/>
      <c r="C162" s="143"/>
    </row>
    <row r="163" spans="1:3" ht="15.75" customHeight="1">
      <c r="A163" s="142"/>
      <c r="B163" s="143"/>
      <c r="C163" s="143"/>
    </row>
    <row r="164" spans="1:3" ht="15.75" customHeight="1">
      <c r="A164" s="142"/>
      <c r="B164" s="143"/>
      <c r="C164" s="143"/>
    </row>
    <row r="165" spans="1:3" ht="15.75" customHeight="1">
      <c r="A165" s="142"/>
      <c r="B165" s="143"/>
      <c r="C165" s="143"/>
    </row>
    <row r="166" spans="1:3" ht="15.75" customHeight="1">
      <c r="A166" s="142"/>
      <c r="B166" s="143"/>
      <c r="C166" s="143"/>
    </row>
    <row r="167" spans="1:3" ht="15.75" customHeight="1">
      <c r="A167" s="142"/>
      <c r="B167" s="143"/>
      <c r="C167" s="143"/>
    </row>
    <row r="168" spans="1:3" ht="15.75" customHeight="1">
      <c r="A168" s="142"/>
      <c r="B168" s="143"/>
      <c r="C168" s="143"/>
    </row>
    <row r="169" spans="1:3" ht="15.75" customHeight="1">
      <c r="A169" s="142"/>
      <c r="B169" s="143"/>
      <c r="C169" s="143"/>
    </row>
    <row r="170" spans="1:3" ht="15.75" customHeight="1">
      <c r="A170" s="142"/>
      <c r="B170" s="143"/>
      <c r="C170" s="143"/>
    </row>
    <row r="171" spans="1:3" ht="15.75" customHeight="1">
      <c r="A171" s="142"/>
      <c r="B171" s="143"/>
      <c r="C171" s="143"/>
    </row>
    <row r="172" spans="1:3" ht="15.75" customHeight="1">
      <c r="A172" s="142"/>
      <c r="B172" s="143"/>
      <c r="C172" s="143"/>
    </row>
    <row r="173" spans="1:3" ht="15.75" customHeight="1">
      <c r="A173" s="142"/>
      <c r="B173" s="143"/>
      <c r="C173" s="143"/>
    </row>
    <row r="174" spans="1:3" ht="15.75" customHeight="1">
      <c r="A174" s="142"/>
      <c r="B174" s="143"/>
      <c r="C174" s="143"/>
    </row>
    <row r="175" spans="1:3" ht="15.75" customHeight="1">
      <c r="A175" s="142"/>
      <c r="B175" s="143"/>
      <c r="C175" s="143"/>
    </row>
    <row r="176" spans="1:3" ht="15.75" customHeight="1">
      <c r="A176" s="142"/>
      <c r="B176" s="143"/>
      <c r="C176" s="143"/>
    </row>
    <row r="177" spans="1:3" ht="15.75" customHeight="1">
      <c r="A177" s="142"/>
      <c r="B177" s="143"/>
      <c r="C177" s="143"/>
    </row>
    <row r="178" spans="1:3" ht="15.75" customHeight="1">
      <c r="A178" s="142"/>
      <c r="B178" s="143"/>
      <c r="C178" s="143"/>
    </row>
    <row r="179" spans="1:3" ht="15.75" customHeight="1">
      <c r="A179" s="142"/>
      <c r="B179" s="143"/>
      <c r="C179" s="143"/>
    </row>
    <row r="180" spans="1:3" ht="15.75" customHeight="1">
      <c r="A180" s="142"/>
      <c r="B180" s="143"/>
      <c r="C180" s="143"/>
    </row>
    <row r="181" spans="1:3" ht="15.75" customHeight="1">
      <c r="A181" s="142"/>
      <c r="B181" s="143"/>
      <c r="C181" s="143"/>
    </row>
    <row r="182" spans="1:3" ht="15.75" customHeight="1">
      <c r="A182" s="142"/>
      <c r="B182" s="143"/>
      <c r="C182" s="143"/>
    </row>
    <row r="183" spans="1:3" ht="15.75" customHeight="1">
      <c r="A183" s="142"/>
      <c r="B183" s="143"/>
      <c r="C183" s="143"/>
    </row>
    <row r="184" spans="1:3" ht="15.75" customHeight="1">
      <c r="A184" s="142"/>
      <c r="B184" s="143"/>
      <c r="C184" s="143"/>
    </row>
    <row r="185" spans="1:3" ht="15.75" customHeight="1">
      <c r="A185" s="142"/>
      <c r="B185" s="143"/>
      <c r="C185" s="143"/>
    </row>
    <row r="186" spans="1:3" ht="15.75" customHeight="1">
      <c r="A186" s="142"/>
      <c r="B186" s="143"/>
      <c r="C186" s="143"/>
    </row>
    <row r="187" spans="1:3">
      <c r="A187" s="142"/>
      <c r="B187" s="143"/>
      <c r="C187" s="143"/>
    </row>
    <row r="188" spans="1:3">
      <c r="A188" s="142"/>
      <c r="B188" s="143"/>
      <c r="C188" s="143"/>
    </row>
    <row r="189" spans="1:3">
      <c r="A189" s="142"/>
      <c r="B189" s="143"/>
      <c r="C189" s="143"/>
    </row>
    <row r="190" spans="1:3">
      <c r="A190" s="142"/>
      <c r="B190" s="143"/>
      <c r="C190" s="143"/>
    </row>
    <row r="191" spans="1:3">
      <c r="A191" s="142"/>
      <c r="B191" s="143"/>
      <c r="C191" s="143"/>
    </row>
    <row r="192" spans="1:3">
      <c r="A192" s="142"/>
      <c r="B192" s="143"/>
      <c r="C192" s="143"/>
    </row>
    <row r="193" spans="1:3">
      <c r="A193" s="142"/>
      <c r="B193" s="143"/>
      <c r="C193" s="143"/>
    </row>
    <row r="194" spans="1:3">
      <c r="A194" s="142"/>
      <c r="B194" s="143"/>
      <c r="C194" s="143"/>
    </row>
    <row r="195" spans="1:3">
      <c r="A195" s="142"/>
      <c r="B195" s="143"/>
      <c r="C195" s="143"/>
    </row>
    <row r="196" spans="1:3">
      <c r="A196" s="142"/>
      <c r="B196" s="143"/>
      <c r="C196" s="143"/>
    </row>
    <row r="197" spans="1:3">
      <c r="A197" s="142"/>
      <c r="B197" s="143"/>
      <c r="C197" s="143"/>
    </row>
    <row r="198" spans="1:3">
      <c r="A198" s="142"/>
      <c r="B198" s="143"/>
      <c r="C198" s="143"/>
    </row>
    <row r="199" spans="1:3">
      <c r="A199" s="142"/>
      <c r="B199" s="143"/>
      <c r="C199" s="143"/>
    </row>
    <row r="200" spans="1:3">
      <c r="A200" s="142"/>
      <c r="B200" s="143"/>
      <c r="C200" s="143"/>
    </row>
    <row r="201" spans="1:3">
      <c r="A201" s="142"/>
      <c r="B201" s="143"/>
      <c r="C201" s="143"/>
    </row>
    <row r="202" spans="1:3">
      <c r="A202" s="142"/>
      <c r="B202" s="143"/>
      <c r="C202" s="143"/>
    </row>
    <row r="203" spans="1:3">
      <c r="A203" s="142"/>
      <c r="B203" s="143"/>
      <c r="C203" s="143"/>
    </row>
    <row r="204" spans="1:3">
      <c r="A204" s="142"/>
      <c r="B204" s="143"/>
      <c r="C204" s="143"/>
    </row>
    <row r="205" spans="1:3">
      <c r="A205" s="142"/>
      <c r="B205" s="143"/>
      <c r="C205" s="143"/>
    </row>
    <row r="206" spans="1:3">
      <c r="A206" s="142"/>
      <c r="B206" s="143"/>
      <c r="C206" s="143"/>
    </row>
    <row r="207" spans="1:3">
      <c r="A207" s="142"/>
      <c r="B207" s="143"/>
      <c r="C207" s="143"/>
    </row>
    <row r="208" spans="1:3">
      <c r="A208" s="142"/>
      <c r="B208" s="143"/>
      <c r="C208" s="143"/>
    </row>
    <row r="209" spans="1:3">
      <c r="A209" s="142"/>
      <c r="B209" s="143"/>
      <c r="C209" s="143"/>
    </row>
    <row r="210" spans="1:3">
      <c r="A210" s="142"/>
      <c r="B210" s="143"/>
      <c r="C210" s="143"/>
    </row>
    <row r="211" spans="1:3">
      <c r="A211" s="142"/>
      <c r="B211" s="143"/>
      <c r="C211" s="143"/>
    </row>
    <row r="212" spans="1:3">
      <c r="A212" s="142"/>
      <c r="B212" s="143"/>
      <c r="C212" s="143"/>
    </row>
    <row r="213" spans="1:3">
      <c r="A213" s="142"/>
      <c r="B213" s="143"/>
      <c r="C213" s="143"/>
    </row>
    <row r="214" spans="1:3">
      <c r="A214" s="142"/>
      <c r="B214" s="143"/>
      <c r="C214" s="143"/>
    </row>
    <row r="215" spans="1:3">
      <c r="A215" s="142"/>
      <c r="B215" s="143"/>
      <c r="C215" s="143"/>
    </row>
    <row r="216" spans="1:3">
      <c r="A216" s="142"/>
      <c r="B216" s="143"/>
      <c r="C216" s="143"/>
    </row>
    <row r="217" spans="1:3">
      <c r="A217" s="142"/>
      <c r="B217" s="143"/>
      <c r="C217" s="143"/>
    </row>
    <row r="218" spans="1:3">
      <c r="A218" s="142"/>
      <c r="B218" s="143"/>
      <c r="C218" s="143"/>
    </row>
    <row r="219" spans="1:3">
      <c r="A219" s="142"/>
      <c r="B219" s="143"/>
      <c r="C219" s="143"/>
    </row>
    <row r="220" spans="1:3">
      <c r="A220" s="142"/>
      <c r="B220" s="143"/>
      <c r="C220" s="143"/>
    </row>
    <row r="221" spans="1:3">
      <c r="A221" s="142"/>
      <c r="B221" s="143"/>
      <c r="C221" s="143"/>
    </row>
    <row r="222" spans="1:3">
      <c r="A222" s="142"/>
      <c r="B222" s="143"/>
      <c r="C222" s="143"/>
    </row>
    <row r="223" spans="1:3">
      <c r="A223" s="142"/>
      <c r="B223" s="143"/>
      <c r="C223" s="143"/>
    </row>
    <row r="224" spans="1:3">
      <c r="A224" s="142"/>
      <c r="B224" s="143"/>
      <c r="C224" s="143"/>
    </row>
    <row r="225" spans="1:3">
      <c r="A225" s="142"/>
      <c r="B225" s="143"/>
      <c r="C225" s="143"/>
    </row>
    <row r="226" spans="1:3">
      <c r="A226" s="142"/>
      <c r="B226" s="143"/>
      <c r="C226" s="143"/>
    </row>
    <row r="227" spans="1:3">
      <c r="A227" s="142"/>
      <c r="B227" s="143"/>
      <c r="C227" s="143"/>
    </row>
    <row r="228" spans="1:3">
      <c r="A228" s="142"/>
      <c r="B228" s="143"/>
      <c r="C228" s="143"/>
    </row>
    <row r="229" spans="1:3">
      <c r="A229" s="142"/>
      <c r="B229" s="143"/>
      <c r="C229" s="143"/>
    </row>
    <row r="230" spans="1:3">
      <c r="A230" s="142"/>
      <c r="B230" s="143"/>
      <c r="C230" s="143"/>
    </row>
    <row r="231" spans="1:3">
      <c r="A231" s="142"/>
      <c r="B231" s="143"/>
      <c r="C231" s="143"/>
    </row>
    <row r="232" spans="1:3">
      <c r="A232" s="142"/>
      <c r="B232" s="143"/>
      <c r="C232" s="143"/>
    </row>
    <row r="233" spans="1:3">
      <c r="A233" s="142"/>
      <c r="B233" s="143"/>
      <c r="C233" s="143"/>
    </row>
    <row r="234" spans="1:3">
      <c r="A234" s="142"/>
      <c r="B234" s="143"/>
      <c r="C234" s="143"/>
    </row>
    <row r="235" spans="1:3">
      <c r="A235" s="142"/>
      <c r="B235" s="143"/>
      <c r="C235" s="143"/>
    </row>
    <row r="236" spans="1:3">
      <c r="A236" s="142"/>
      <c r="B236" s="143"/>
      <c r="C236" s="143"/>
    </row>
    <row r="237" spans="1:3">
      <c r="A237" s="142"/>
      <c r="B237" s="143"/>
      <c r="C237" s="143"/>
    </row>
    <row r="238" spans="1:3">
      <c r="A238" s="142"/>
      <c r="B238" s="143"/>
      <c r="C238" s="143"/>
    </row>
    <row r="239" spans="1:3">
      <c r="A239" s="142"/>
      <c r="B239" s="143"/>
      <c r="C239" s="143"/>
    </row>
    <row r="240" spans="1:3">
      <c r="A240" s="142"/>
      <c r="B240" s="143"/>
      <c r="C240" s="143"/>
    </row>
    <row r="241" spans="1:3">
      <c r="A241" s="142"/>
      <c r="B241" s="143"/>
      <c r="C241" s="143"/>
    </row>
    <row r="242" spans="1:3">
      <c r="A242" s="142"/>
      <c r="B242" s="143"/>
      <c r="C242" s="143"/>
    </row>
    <row r="243" spans="1:3">
      <c r="A243" s="142"/>
      <c r="B243" s="143"/>
      <c r="C243" s="143"/>
    </row>
    <row r="244" spans="1:3">
      <c r="A244" s="142"/>
      <c r="B244" s="143"/>
      <c r="C244" s="143"/>
    </row>
    <row r="245" spans="1:3">
      <c r="A245" s="142"/>
      <c r="B245" s="143"/>
      <c r="C245" s="143"/>
    </row>
    <row r="246" spans="1:3">
      <c r="A246" s="142"/>
      <c r="B246" s="143"/>
      <c r="C246" s="143"/>
    </row>
    <row r="247" spans="1:3">
      <c r="A247" s="142"/>
      <c r="B247" s="143"/>
      <c r="C247" s="143"/>
    </row>
    <row r="248" spans="1:3">
      <c r="A248" s="142"/>
      <c r="B248" s="143"/>
      <c r="C248" s="143"/>
    </row>
    <row r="249" spans="1:3">
      <c r="A249" s="142"/>
      <c r="B249" s="143"/>
      <c r="C249" s="143"/>
    </row>
  </sheetData>
  <sheetProtection password="C720" sheet="1" objects="1" scenarios="1" selectLockedCells="1"/>
  <protectedRanges>
    <protectedRange sqref="C63" name="Tartomány4"/>
    <protectedRange sqref="C74:C75" name="Tartomány4_1"/>
    <protectedRange sqref="C31:C45" name="Tartomány1_2_1"/>
  </protectedRanges>
  <mergeCells count="41">
    <mergeCell ref="AB76:AD76"/>
    <mergeCell ref="A48:AA48"/>
    <mergeCell ref="D9:AA9"/>
    <mergeCell ref="A76:AA76"/>
    <mergeCell ref="D55:AA55"/>
    <mergeCell ref="D49:AA49"/>
    <mergeCell ref="A63:AA63"/>
    <mergeCell ref="A60:AA60"/>
    <mergeCell ref="A62:AA62"/>
    <mergeCell ref="A78:AA78"/>
    <mergeCell ref="A80:AA80"/>
    <mergeCell ref="A5:A8"/>
    <mergeCell ref="B5:B8"/>
    <mergeCell ref="R7:R8"/>
    <mergeCell ref="S7:S8"/>
    <mergeCell ref="AA7:AA8"/>
    <mergeCell ref="A79:AA79"/>
    <mergeCell ref="O7:O8"/>
    <mergeCell ref="H6:K6"/>
    <mergeCell ref="Z7:Z8"/>
    <mergeCell ref="P6:S6"/>
    <mergeCell ref="N7:N8"/>
    <mergeCell ref="W7:W8"/>
    <mergeCell ref="F7:F8"/>
    <mergeCell ref="L6:O6"/>
    <mergeCell ref="AE7:AE8"/>
    <mergeCell ref="AB5:AE6"/>
    <mergeCell ref="AD7:AD8"/>
    <mergeCell ref="A1:AA1"/>
    <mergeCell ref="A3:AA3"/>
    <mergeCell ref="C5:C8"/>
    <mergeCell ref="J7:J8"/>
    <mergeCell ref="K7:K8"/>
    <mergeCell ref="D6:G6"/>
    <mergeCell ref="V7:V8"/>
    <mergeCell ref="A2:AA2"/>
    <mergeCell ref="A4:AA4"/>
    <mergeCell ref="T6:W6"/>
    <mergeCell ref="D5:AA5"/>
    <mergeCell ref="X6:AA6"/>
    <mergeCell ref="G7:G8"/>
  </mergeCells>
  <phoneticPr fontId="15" type="noConversion"/>
  <pageMargins left="1.4566929133858268" right="0.74803149606299213" top="0.98425196850393704" bottom="0.98425196850393704" header="0.51181102362204722" footer="0.51181102362204722"/>
  <pageSetup paperSize="8" scale="73" orientation="portrait" r:id="rId1"/>
  <headerFooter alignWithMargins="0">
    <oddHeader>&amp;R&amp;"Arial,Normál"&amp;12 2. számú melléklet a  katasztrófavédelem mesterképzési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 enableFormatConditionsCalculation="0">
    <tabColor indexed="47"/>
  </sheetPr>
  <dimension ref="A2:AL91"/>
  <sheetViews>
    <sheetView view="pageLayout" zoomScaleNormal="100" workbookViewId="0">
      <selection activeCell="C16" sqref="C16"/>
    </sheetView>
  </sheetViews>
  <sheetFormatPr defaultColWidth="10.6640625" defaultRowHeight="12.75"/>
  <cols>
    <col min="1" max="1" width="24.1640625" style="157" customWidth="1"/>
    <col min="2" max="2" width="59.1640625" style="157" customWidth="1"/>
    <col min="3" max="3" width="24.1640625" style="157" customWidth="1"/>
    <col min="4" max="4" width="59.1640625" style="157" customWidth="1"/>
    <col min="5" max="16384" width="10.6640625" style="157"/>
  </cols>
  <sheetData>
    <row r="2" spans="1:4" ht="15.75">
      <c r="A2" s="298" t="s">
        <v>99</v>
      </c>
      <c r="B2" s="298"/>
      <c r="C2" s="298"/>
      <c r="D2" s="298"/>
    </row>
    <row r="3" spans="1:4" ht="18.75" thickBot="1">
      <c r="A3" s="305" t="s">
        <v>51</v>
      </c>
      <c r="B3" s="305"/>
      <c r="C3" s="305"/>
      <c r="D3" s="305"/>
    </row>
    <row r="4" spans="1:4" ht="17.25" thickTop="1" thickBot="1">
      <c r="A4" s="303" t="s">
        <v>52</v>
      </c>
      <c r="B4" s="301" t="s">
        <v>53</v>
      </c>
      <c r="C4" s="299" t="s">
        <v>54</v>
      </c>
      <c r="D4" s="300"/>
    </row>
    <row r="5" spans="1:4" ht="15.75">
      <c r="A5" s="304"/>
      <c r="B5" s="302"/>
      <c r="C5" s="158" t="s">
        <v>52</v>
      </c>
      <c r="D5" s="159" t="s">
        <v>55</v>
      </c>
    </row>
    <row r="6" spans="1:4" ht="12.75" hidden="1" customHeight="1">
      <c r="A6" s="203"/>
      <c r="B6" s="195"/>
      <c r="C6" s="204"/>
      <c r="D6" s="207"/>
    </row>
    <row r="7" spans="1:4" s="160" customFormat="1" ht="15">
      <c r="A7" s="161" t="s">
        <v>117</v>
      </c>
      <c r="B7" s="192" t="s">
        <v>66</v>
      </c>
      <c r="C7" s="225" t="s">
        <v>116</v>
      </c>
      <c r="D7" s="205" t="s">
        <v>61</v>
      </c>
    </row>
    <row r="8" spans="1:4" s="160" customFormat="1" ht="15">
      <c r="A8" s="162" t="s">
        <v>118</v>
      </c>
      <c r="B8" s="192" t="s">
        <v>65</v>
      </c>
      <c r="C8" s="163" t="s">
        <v>123</v>
      </c>
      <c r="D8" s="205" t="s">
        <v>100</v>
      </c>
    </row>
    <row r="9" spans="1:4" s="160" customFormat="1" ht="15">
      <c r="A9" s="162" t="s">
        <v>119</v>
      </c>
      <c r="B9" s="193" t="s">
        <v>67</v>
      </c>
      <c r="C9" s="163" t="s">
        <v>107</v>
      </c>
      <c r="D9" s="206" t="s">
        <v>78</v>
      </c>
    </row>
    <row r="10" spans="1:4" s="160" customFormat="1" ht="15">
      <c r="A10" s="162" t="s">
        <v>124</v>
      </c>
      <c r="B10" s="195" t="s">
        <v>88</v>
      </c>
      <c r="C10" s="163" t="s">
        <v>123</v>
      </c>
      <c r="D10" s="207" t="s">
        <v>100</v>
      </c>
    </row>
    <row r="11" spans="1:4" s="160" customFormat="1" ht="15">
      <c r="A11" s="162" t="s">
        <v>125</v>
      </c>
      <c r="B11" s="195" t="s">
        <v>97</v>
      </c>
      <c r="C11" s="163" t="s">
        <v>123</v>
      </c>
      <c r="D11" s="207" t="s">
        <v>100</v>
      </c>
    </row>
    <row r="12" spans="1:4" s="160" customFormat="1" ht="15">
      <c r="A12" s="162" t="s">
        <v>109</v>
      </c>
      <c r="B12" s="193" t="s">
        <v>111</v>
      </c>
      <c r="C12" s="163" t="s">
        <v>119</v>
      </c>
      <c r="D12" s="208" t="s">
        <v>67</v>
      </c>
    </row>
    <row r="13" spans="1:4" s="160" customFormat="1" ht="15">
      <c r="A13" s="162" t="s">
        <v>128</v>
      </c>
      <c r="B13" s="195" t="s">
        <v>91</v>
      </c>
      <c r="C13" s="163" t="s">
        <v>124</v>
      </c>
      <c r="D13" s="207" t="s">
        <v>88</v>
      </c>
    </row>
    <row r="14" spans="1:4" s="160" customFormat="1" ht="15">
      <c r="A14" s="162" t="s">
        <v>134</v>
      </c>
      <c r="B14" s="195" t="s">
        <v>82</v>
      </c>
      <c r="C14" s="163" t="s">
        <v>127</v>
      </c>
      <c r="D14" s="207" t="s">
        <v>81</v>
      </c>
    </row>
    <row r="15" spans="1:4" s="160" customFormat="1" ht="15">
      <c r="A15" s="162" t="s">
        <v>133</v>
      </c>
      <c r="B15" s="193" t="s">
        <v>80</v>
      </c>
      <c r="C15" s="163" t="s">
        <v>133</v>
      </c>
      <c r="D15" s="208" t="s">
        <v>79</v>
      </c>
    </row>
    <row r="16" spans="1:4" s="160" customFormat="1" ht="15">
      <c r="A16" s="162"/>
      <c r="B16" s="193"/>
      <c r="C16" s="163"/>
      <c r="D16" s="208"/>
    </row>
    <row r="17" spans="1:4" s="160" customFormat="1" ht="15">
      <c r="A17" s="162"/>
      <c r="B17" s="193"/>
      <c r="C17" s="163"/>
      <c r="D17" s="208"/>
    </row>
    <row r="18" spans="1:4" s="160" customFormat="1" ht="15">
      <c r="A18" s="162"/>
      <c r="B18" s="193"/>
      <c r="C18" s="163"/>
      <c r="D18" s="208"/>
    </row>
    <row r="19" spans="1:4" s="160" customFormat="1" ht="15">
      <c r="A19" s="162"/>
      <c r="B19" s="193"/>
      <c r="C19" s="163"/>
      <c r="D19" s="208"/>
    </row>
    <row r="20" spans="1:4" s="160" customFormat="1" ht="15">
      <c r="A20" s="162"/>
      <c r="B20" s="193"/>
      <c r="C20" s="163"/>
      <c r="D20" s="208"/>
    </row>
    <row r="21" spans="1:4" s="160" customFormat="1" ht="15">
      <c r="A21" s="162"/>
      <c r="B21" s="193"/>
      <c r="C21" s="163"/>
      <c r="D21" s="208"/>
    </row>
    <row r="22" spans="1:4" s="160" customFormat="1" ht="15">
      <c r="A22" s="162"/>
      <c r="B22" s="193"/>
      <c r="C22" s="163"/>
      <c r="D22" s="208"/>
    </row>
    <row r="23" spans="1:4" s="160" customFormat="1" ht="15">
      <c r="A23" s="162"/>
      <c r="B23" s="193"/>
      <c r="C23" s="163"/>
      <c r="D23" s="208"/>
    </row>
    <row r="24" spans="1:4" s="160" customFormat="1" ht="15">
      <c r="A24" s="162"/>
      <c r="B24" s="193"/>
      <c r="C24" s="163"/>
      <c r="D24" s="208"/>
    </row>
    <row r="25" spans="1:4" s="160" customFormat="1" ht="15">
      <c r="A25" s="162"/>
      <c r="B25" s="193"/>
      <c r="C25" s="163"/>
      <c r="D25" s="208"/>
    </row>
    <row r="26" spans="1:4" s="160" customFormat="1" ht="14.25">
      <c r="A26" s="162"/>
      <c r="B26" s="163"/>
      <c r="C26" s="163"/>
      <c r="D26" s="164"/>
    </row>
    <row r="27" spans="1:4" s="160" customFormat="1" ht="15" thickBot="1">
      <c r="A27" s="165"/>
      <c r="B27" s="166"/>
      <c r="C27" s="166"/>
      <c r="D27" s="167"/>
    </row>
    <row r="28" spans="1:4" ht="13.5" thickTop="1"/>
    <row r="90" spans="8:38">
      <c r="H90" s="157">
        <f>COUNTIF(H6:H77,"AV")</f>
        <v>0</v>
      </c>
      <c r="N90" s="157">
        <f>COUNTIF(N6:N77,"AV")</f>
        <v>0</v>
      </c>
      <c r="T90" s="157">
        <f>COUNTIF(T6:T77,"AV")</f>
        <v>0</v>
      </c>
      <c r="Z90" s="157">
        <f>COUNTIF(Z6:Z77,"AV")</f>
        <v>0</v>
      </c>
      <c r="AF90" s="157">
        <f>COUNTIF(AF6:AF77,"AV")</f>
        <v>0</v>
      </c>
      <c r="AL90" s="157">
        <f>COUNTIF(AL6:AL77,"AV")</f>
        <v>0</v>
      </c>
    </row>
    <row r="91" spans="8:38">
      <c r="H91" s="157">
        <f>COUNTIF(H6:H77,"KV")</f>
        <v>0</v>
      </c>
      <c r="N91" s="157">
        <f>COUNTIF(N6:N77,"KV")</f>
        <v>0</v>
      </c>
      <c r="T91" s="157">
        <f>COUNTIF(T6:T77,"KV")</f>
        <v>0</v>
      </c>
      <c r="Z91" s="157">
        <f>COUNTIF(Z6:Z77,"KV")</f>
        <v>0</v>
      </c>
      <c r="AF91" s="157">
        <f>COUNTIF(AF6:AF77,"KV")</f>
        <v>0</v>
      </c>
      <c r="AL91" s="157">
        <f>COUNTIF(AL6:AL77,"KV")</f>
        <v>0</v>
      </c>
    </row>
  </sheetData>
  <sheetProtection password="C720" sheet="1" objects="1" scenarios="1" selectLockedCells="1" selectUnlockedCells="1"/>
  <protectedRanges>
    <protectedRange sqref="B6 B14" name="Tartomány1_2_1_2"/>
    <protectedRange sqref="D6 D14" name="Tartomány1_2_1_3"/>
    <protectedRange sqref="B15:B25 D15:D25" name="Tartomány1_2_1_4"/>
    <protectedRange sqref="B10 D13 B13" name="Tartomány1_2_1_6"/>
    <protectedRange sqref="D10:D11" name="Tartomány1_2_1_7"/>
    <protectedRange sqref="B11" name="Tartomány1_2_1_5"/>
  </protectedRanges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86" orientation="landscape" r:id="rId1"/>
  <headerFooter alignWithMargins="0">
    <oddHeader>&amp;R&amp;"Arial,Normál"&amp;12 3. számú melléklet a  katasztrófavédelem mesterképzési szak tantervéhez</oddHeader>
    <oddFooter>&amp;R&amp;Z&amp;F  &amp;D</oddFooter>
  </headerFooter>
  <rowBreaks count="1" manualBreakCount="1">
    <brk id="2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mesterk_egylapos_napp</vt:lpstr>
      <vt:lpstr>mesterk_egylapos_lev</vt:lpstr>
      <vt:lpstr>elotanulmanyi_rend</vt:lpstr>
      <vt:lpstr>mesterk_egylapos_lev!Nyomtatási_terület</vt:lpstr>
      <vt:lpstr>mesterk_egylapos_napp!Nyomtatási_terület</vt:lpstr>
    </vt:vector>
  </TitlesOfParts>
  <Company>zmne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benyeie</dc:creator>
  <cp:lastModifiedBy>krizsanz</cp:lastModifiedBy>
  <cp:lastPrinted>2016-02-22T12:18:41Z</cp:lastPrinted>
  <dcterms:created xsi:type="dcterms:W3CDTF">2012-05-08T10:46:52Z</dcterms:created>
  <dcterms:modified xsi:type="dcterms:W3CDTF">2017-10-09T09:23:43Z</dcterms:modified>
</cp:coreProperties>
</file>