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425" windowWidth="12120" windowHeight="4380" tabRatio="750"/>
  </bookViews>
  <sheets>
    <sheet name="KATSZTRÓFAVÉDELMI_SZAKIR" sheetId="9" r:id="rId1"/>
    <sheet name="TŰZVÉDELMI_SZAKIR" sheetId="8" r:id="rId2"/>
    <sheet name="IPARBIZTONSÁGI_SZAKIR" sheetId="7" r:id="rId3"/>
    <sheet name="Előtanulmányi rend KMSZI" sheetId="13" r:id="rId4"/>
    <sheet name="Előtanulmányi rend TMSZI" sheetId="14" r:id="rId5"/>
    <sheet name="Előtanulmányi rend IBSZI " sheetId="15" r:id="rId6"/>
  </sheets>
  <definedNames>
    <definedName name="_1A83.2_1">#REF!</definedName>
    <definedName name="_2A83.2_2">#REF!</definedName>
    <definedName name="_3A83.2_3">#REF!</definedName>
    <definedName name="_4A83.2_4">#REF!</definedName>
    <definedName name="A83.2">#REF!</definedName>
    <definedName name="másol">#REF!</definedName>
    <definedName name="_xlnm.Print_Area" localSheetId="2">IPARBIZTONSÁGI_SZAKIR!$A$1:$AS$155</definedName>
    <definedName name="_xlnm.Print_Area" localSheetId="0">KATSZTRÓFAVÉDELMI_SZAKIR!$A$1:$AS$155</definedName>
    <definedName name="_xlnm.Print_Area" localSheetId="1">TŰZVÉDELMI_SZAKIR!$A$1:$AS$155</definedName>
  </definedNames>
  <calcPr calcId="125725"/>
</workbook>
</file>

<file path=xl/calcChain.xml><?xml version="1.0" encoding="utf-8"?>
<calcChain xmlns="http://schemas.openxmlformats.org/spreadsheetml/2006/main">
  <c r="E55" i="7"/>
  <c r="AQ121" l="1"/>
  <c r="AO99"/>
  <c r="AR99"/>
  <c r="AO26"/>
  <c r="AP26"/>
  <c r="AQ26"/>
  <c r="AQ121" i="8"/>
  <c r="AQ122"/>
  <c r="AO122"/>
  <c r="AQ100"/>
  <c r="AO100"/>
  <c r="AQ26"/>
  <c r="AO26"/>
  <c r="X26"/>
  <c r="Y26"/>
  <c r="W26"/>
  <c r="Y100" i="9"/>
  <c r="W100"/>
  <c r="Y26"/>
  <c r="W26"/>
  <c r="AQ26"/>
  <c r="AO26"/>
  <c r="AR100"/>
  <c r="AE106" i="7"/>
  <c r="S106"/>
  <c r="M106"/>
  <c r="AE105"/>
  <c r="Y105"/>
  <c r="S105"/>
  <c r="M105"/>
  <c r="AE104"/>
  <c r="Y104"/>
  <c r="S104"/>
  <c r="M104"/>
  <c r="AE103"/>
  <c r="Y103"/>
  <c r="S103"/>
  <c r="M103"/>
  <c r="AS102"/>
  <c r="AQ102"/>
  <c r="AP102"/>
  <c r="AO102"/>
  <c r="AN102"/>
  <c r="AK102"/>
  <c r="AI102"/>
  <c r="AE102"/>
  <c r="AC102"/>
  <c r="Y102"/>
  <c r="W102"/>
  <c r="S102"/>
  <c r="Q102"/>
  <c r="M102"/>
  <c r="K102"/>
  <c r="G102"/>
  <c r="E102"/>
  <c r="AE106" i="8"/>
  <c r="S106"/>
  <c r="M106"/>
  <c r="AE105"/>
  <c r="Y105"/>
  <c r="S105"/>
  <c r="M105"/>
  <c r="AE104"/>
  <c r="Y104"/>
  <c r="S104"/>
  <c r="M104"/>
  <c r="AE103"/>
  <c r="Y103"/>
  <c r="S103"/>
  <c r="M103"/>
  <c r="AS102"/>
  <c r="AQ102"/>
  <c r="AP102"/>
  <c r="AO102"/>
  <c r="AN102"/>
  <c r="AK102"/>
  <c r="AI102"/>
  <c r="AE102"/>
  <c r="AC102"/>
  <c r="Y102"/>
  <c r="W102"/>
  <c r="S102"/>
  <c r="Q102"/>
  <c r="M102"/>
  <c r="K102"/>
  <c r="G102"/>
  <c r="E102"/>
  <c r="AE103" i="9"/>
  <c r="AE104"/>
  <c r="AE105"/>
  <c r="AE106"/>
  <c r="Y103"/>
  <c r="Y104"/>
  <c r="Y105"/>
  <c r="S103"/>
  <c r="S104"/>
  <c r="S105"/>
  <c r="S106"/>
  <c r="M103"/>
  <c r="M104"/>
  <c r="M105"/>
  <c r="M106"/>
  <c r="E15"/>
  <c r="AS37" i="8"/>
  <c r="AR37"/>
  <c r="AR47"/>
  <c r="AQ37"/>
  <c r="AP37"/>
  <c r="AO37"/>
  <c r="AN37"/>
  <c r="AN47"/>
  <c r="AK37"/>
  <c r="AI37"/>
  <c r="AE37"/>
  <c r="AC37"/>
  <c r="Y37"/>
  <c r="W37"/>
  <c r="S37"/>
  <c r="Q37"/>
  <c r="AS37" i="7"/>
  <c r="AR37"/>
  <c r="AQ37"/>
  <c r="AP37"/>
  <c r="AO37"/>
  <c r="AN37"/>
  <c r="AK37"/>
  <c r="AI37"/>
  <c r="AE37"/>
  <c r="AC37"/>
  <c r="Y37"/>
  <c r="W37"/>
  <c r="S37"/>
  <c r="Q37"/>
  <c r="AS37" i="9"/>
  <c r="AR37"/>
  <c r="AQ37"/>
  <c r="AP37"/>
  <c r="AO37"/>
  <c r="AN37"/>
  <c r="AK37"/>
  <c r="AI37"/>
  <c r="AE37"/>
  <c r="AC37"/>
  <c r="Y37"/>
  <c r="W37"/>
  <c r="S37"/>
  <c r="Q37"/>
  <c r="M37" i="8"/>
  <c r="K37"/>
  <c r="G37"/>
  <c r="E37"/>
  <c r="M37" i="7"/>
  <c r="K37"/>
  <c r="G37"/>
  <c r="E37"/>
  <c r="M37" i="9"/>
  <c r="K37"/>
  <c r="G37"/>
  <c r="E37"/>
  <c r="AS102"/>
  <c r="AP102"/>
  <c r="AS56" i="8"/>
  <c r="AR56"/>
  <c r="AQ56"/>
  <c r="AP56"/>
  <c r="AO56"/>
  <c r="AN56"/>
  <c r="AS55"/>
  <c r="AR55"/>
  <c r="AQ55"/>
  <c r="AP55"/>
  <c r="AO55"/>
  <c r="AN55"/>
  <c r="AS54"/>
  <c r="AR54"/>
  <c r="AQ54"/>
  <c r="AP54"/>
  <c r="AO54"/>
  <c r="AN54"/>
  <c r="AS53"/>
  <c r="AR53"/>
  <c r="AQ53"/>
  <c r="AP53"/>
  <c r="AO53"/>
  <c r="AN53"/>
  <c r="AS52"/>
  <c r="AR52"/>
  <c r="AQ52"/>
  <c r="AP52"/>
  <c r="AO52"/>
  <c r="AN52"/>
  <c r="AS51"/>
  <c r="AR51"/>
  <c r="AQ51"/>
  <c r="AP51"/>
  <c r="AO51"/>
  <c r="AN51"/>
  <c r="AS56" i="7"/>
  <c r="AR56"/>
  <c r="AQ56"/>
  <c r="AP56"/>
  <c r="AO56"/>
  <c r="AN56"/>
  <c r="AS55"/>
  <c r="AR55"/>
  <c r="AQ55"/>
  <c r="AP55"/>
  <c r="AO55"/>
  <c r="AN55"/>
  <c r="AS54"/>
  <c r="AR54"/>
  <c r="AQ54"/>
  <c r="AP54"/>
  <c r="AO54"/>
  <c r="AN54"/>
  <c r="AS53"/>
  <c r="AR53"/>
  <c r="AQ53"/>
  <c r="AP53"/>
  <c r="AO53"/>
  <c r="AN53"/>
  <c r="AS52"/>
  <c r="AR52"/>
  <c r="AQ52"/>
  <c r="AP52"/>
  <c r="AO52"/>
  <c r="AN52"/>
  <c r="AS51"/>
  <c r="AR51"/>
  <c r="AQ51"/>
  <c r="AP51"/>
  <c r="AO51"/>
  <c r="AN51"/>
  <c r="AS56" i="9"/>
  <c r="AR56"/>
  <c r="AQ56"/>
  <c r="AP56"/>
  <c r="AO56"/>
  <c r="AN56"/>
  <c r="AS55"/>
  <c r="AR55"/>
  <c r="AQ55"/>
  <c r="AP55"/>
  <c r="AO55"/>
  <c r="AN55"/>
  <c r="AS54"/>
  <c r="AR54"/>
  <c r="AQ54"/>
  <c r="AP54"/>
  <c r="AO54"/>
  <c r="AN54"/>
  <c r="AS53"/>
  <c r="AR53"/>
  <c r="AQ53"/>
  <c r="AP53"/>
  <c r="AO53"/>
  <c r="AN53"/>
  <c r="AS52"/>
  <c r="AR52"/>
  <c r="AQ52"/>
  <c r="AP52"/>
  <c r="AO52"/>
  <c r="AN52"/>
  <c r="AS51"/>
  <c r="AR51"/>
  <c r="AQ51"/>
  <c r="AP51"/>
  <c r="AO51"/>
  <c r="AN51"/>
  <c r="AS50" i="8"/>
  <c r="AR50"/>
  <c r="AQ50"/>
  <c r="AP50"/>
  <c r="AO50"/>
  <c r="AN50"/>
  <c r="AS49"/>
  <c r="AR49"/>
  <c r="AQ49"/>
  <c r="AP49"/>
  <c r="AO49"/>
  <c r="AN49"/>
  <c r="AS50" i="7"/>
  <c r="AR50"/>
  <c r="AQ50"/>
  <c r="AP50"/>
  <c r="AO50"/>
  <c r="AN50"/>
  <c r="AS49"/>
  <c r="AR49"/>
  <c r="AR100" s="1"/>
  <c r="AQ49"/>
  <c r="AP49"/>
  <c r="AO49"/>
  <c r="AO100" s="1"/>
  <c r="AN49"/>
  <c r="AS50" i="9"/>
  <c r="AR50"/>
  <c r="AQ50"/>
  <c r="AP50"/>
  <c r="AO50"/>
  <c r="AN50"/>
  <c r="AS49"/>
  <c r="AR49"/>
  <c r="AQ49"/>
  <c r="AP49"/>
  <c r="AP60"/>
  <c r="AO49"/>
  <c r="AN49"/>
  <c r="AK55" i="8"/>
  <c r="AI55"/>
  <c r="AK53"/>
  <c r="AI53"/>
  <c r="AK51"/>
  <c r="AI51"/>
  <c r="AK49"/>
  <c r="AI49"/>
  <c r="AK55" i="7"/>
  <c r="AI55"/>
  <c r="AK53"/>
  <c r="AI53"/>
  <c r="AK51"/>
  <c r="AI51"/>
  <c r="AK49"/>
  <c r="AI49"/>
  <c r="AK55" i="9"/>
  <c r="AI55"/>
  <c r="AK53"/>
  <c r="AI53"/>
  <c r="AK51"/>
  <c r="AI51"/>
  <c r="AK49"/>
  <c r="AI49"/>
  <c r="AE55" i="8"/>
  <c r="AC55"/>
  <c r="AE53"/>
  <c r="AC53"/>
  <c r="AE51"/>
  <c r="AC51"/>
  <c r="AE49"/>
  <c r="AC49"/>
  <c r="AE55" i="7"/>
  <c r="AC55"/>
  <c r="AE53"/>
  <c r="AC53"/>
  <c r="AE51"/>
  <c r="AC51"/>
  <c r="AE49"/>
  <c r="AC49"/>
  <c r="AE55" i="9"/>
  <c r="AC55"/>
  <c r="AE53"/>
  <c r="AC53"/>
  <c r="AE51"/>
  <c r="AC51"/>
  <c r="AE49"/>
  <c r="AC49"/>
  <c r="Y55" i="8"/>
  <c r="W55"/>
  <c r="Y53"/>
  <c r="W53"/>
  <c r="Y51"/>
  <c r="W51"/>
  <c r="Y49"/>
  <c r="W49"/>
  <c r="Y55" i="7"/>
  <c r="W55"/>
  <c r="Y53"/>
  <c r="W53"/>
  <c r="Y51"/>
  <c r="W51"/>
  <c r="Y49"/>
  <c r="W49"/>
  <c r="Y55" i="9"/>
  <c r="W55"/>
  <c r="Y53"/>
  <c r="W53"/>
  <c r="Y51"/>
  <c r="W51"/>
  <c r="Y49"/>
  <c r="W49"/>
  <c r="S55" i="8"/>
  <c r="Q55"/>
  <c r="S53"/>
  <c r="Q53"/>
  <c r="S51"/>
  <c r="Q51"/>
  <c r="S49"/>
  <c r="Q49"/>
  <c r="S55" i="7"/>
  <c r="Q55"/>
  <c r="S53"/>
  <c r="Q53"/>
  <c r="S51"/>
  <c r="Q51"/>
  <c r="S49"/>
  <c r="Q49"/>
  <c r="S55" i="9"/>
  <c r="Q55"/>
  <c r="S53"/>
  <c r="Q53"/>
  <c r="S51"/>
  <c r="Q51"/>
  <c r="S49"/>
  <c r="Q49"/>
  <c r="M55" i="8"/>
  <c r="K55"/>
  <c r="M53"/>
  <c r="K53"/>
  <c r="M51"/>
  <c r="K51"/>
  <c r="M49"/>
  <c r="K49"/>
  <c r="M55" i="7"/>
  <c r="K55"/>
  <c r="M53"/>
  <c r="K53"/>
  <c r="M51"/>
  <c r="K51"/>
  <c r="M49"/>
  <c r="K49"/>
  <c r="M55" i="9"/>
  <c r="K55"/>
  <c r="M53"/>
  <c r="K53"/>
  <c r="M51"/>
  <c r="K51"/>
  <c r="M49"/>
  <c r="K49"/>
  <c r="G55" i="8"/>
  <c r="E55"/>
  <c r="E55" i="9"/>
  <c r="G53" i="8"/>
  <c r="E53"/>
  <c r="AT8" i="9"/>
  <c r="AO10"/>
  <c r="E11"/>
  <c r="G11"/>
  <c r="K11"/>
  <c r="M11"/>
  <c r="Q11"/>
  <c r="S11"/>
  <c r="W11"/>
  <c r="Y11"/>
  <c r="AC11"/>
  <c r="AE11"/>
  <c r="AI11"/>
  <c r="AK11"/>
  <c r="AN11"/>
  <c r="AO11"/>
  <c r="AP11"/>
  <c r="AQ11"/>
  <c r="AR11"/>
  <c r="AS11"/>
  <c r="E12"/>
  <c r="G12"/>
  <c r="K12"/>
  <c r="M12"/>
  <c r="Q12"/>
  <c r="S12"/>
  <c r="W12"/>
  <c r="Y12"/>
  <c r="AC12"/>
  <c r="AE12"/>
  <c r="AI12"/>
  <c r="AK12"/>
  <c r="AN12"/>
  <c r="AO12"/>
  <c r="AP12"/>
  <c r="AQ12"/>
  <c r="AR12"/>
  <c r="AS12"/>
  <c r="E13"/>
  <c r="G13"/>
  <c r="K13"/>
  <c r="M13"/>
  <c r="Q13"/>
  <c r="S13"/>
  <c r="W13"/>
  <c r="Y13"/>
  <c r="AC13"/>
  <c r="AE13"/>
  <c r="AI13"/>
  <c r="AK13"/>
  <c r="AN13"/>
  <c r="AO13"/>
  <c r="AP13"/>
  <c r="AQ13"/>
  <c r="AR13"/>
  <c r="AS13"/>
  <c r="E14"/>
  <c r="G14"/>
  <c r="K14"/>
  <c r="M14"/>
  <c r="Q14"/>
  <c r="S14"/>
  <c r="W14"/>
  <c r="Y14"/>
  <c r="AC14"/>
  <c r="AE14"/>
  <c r="AI14"/>
  <c r="AK14"/>
  <c r="AN14"/>
  <c r="AO14"/>
  <c r="AP14"/>
  <c r="AQ14"/>
  <c r="AR14"/>
  <c r="AS14"/>
  <c r="G15"/>
  <c r="K15"/>
  <c r="M15"/>
  <c r="Q15"/>
  <c r="S15"/>
  <c r="W15"/>
  <c r="Y15"/>
  <c r="AC15"/>
  <c r="AE15"/>
  <c r="AI15"/>
  <c r="AK15"/>
  <c r="AN15"/>
  <c r="AO15"/>
  <c r="AP15"/>
  <c r="AQ15"/>
  <c r="AR15"/>
  <c r="AS15"/>
  <c r="E16"/>
  <c r="G16"/>
  <c r="K16"/>
  <c r="M16"/>
  <c r="Q16"/>
  <c r="S16"/>
  <c r="W16"/>
  <c r="Y16"/>
  <c r="AC16"/>
  <c r="AE16"/>
  <c r="AI16"/>
  <c r="AK16"/>
  <c r="AN16"/>
  <c r="AO16"/>
  <c r="AP16"/>
  <c r="AQ16"/>
  <c r="AR16"/>
  <c r="AS16"/>
  <c r="E17"/>
  <c r="G17"/>
  <c r="K17"/>
  <c r="M17"/>
  <c r="Q17"/>
  <c r="S17"/>
  <c r="W17"/>
  <c r="Y17"/>
  <c r="AC17"/>
  <c r="AE17"/>
  <c r="AI17"/>
  <c r="AK17"/>
  <c r="AN17"/>
  <c r="AO17"/>
  <c r="AP17"/>
  <c r="AQ17"/>
  <c r="AR17"/>
  <c r="AS17"/>
  <c r="E18"/>
  <c r="G18"/>
  <c r="K18"/>
  <c r="M18"/>
  <c r="Q18"/>
  <c r="S18"/>
  <c r="W18"/>
  <c r="Y18"/>
  <c r="AC18"/>
  <c r="AE18"/>
  <c r="AI18"/>
  <c r="AK18"/>
  <c r="AN18"/>
  <c r="AO18"/>
  <c r="AP18"/>
  <c r="AQ18"/>
  <c r="AR18"/>
  <c r="AS18"/>
  <c r="E19"/>
  <c r="G19"/>
  <c r="K19"/>
  <c r="M19"/>
  <c r="Q19"/>
  <c r="S19"/>
  <c r="W19"/>
  <c r="Y19"/>
  <c r="AC19"/>
  <c r="AE19"/>
  <c r="AI19"/>
  <c r="AK19"/>
  <c r="AN19"/>
  <c r="AO19"/>
  <c r="AP19"/>
  <c r="AQ19"/>
  <c r="AR19"/>
  <c r="AS19"/>
  <c r="E20"/>
  <c r="G20"/>
  <c r="K20"/>
  <c r="M20"/>
  <c r="Q20"/>
  <c r="S20"/>
  <c r="W20"/>
  <c r="Y20"/>
  <c r="AC20"/>
  <c r="AE20"/>
  <c r="AI20"/>
  <c r="AK20"/>
  <c r="AN20"/>
  <c r="AO20"/>
  <c r="AP20"/>
  <c r="AQ20"/>
  <c r="AR20"/>
  <c r="AS20"/>
  <c r="E21"/>
  <c r="G21"/>
  <c r="K21"/>
  <c r="M21"/>
  <c r="Q21"/>
  <c r="S21"/>
  <c r="W21"/>
  <c r="Y21"/>
  <c r="AC21"/>
  <c r="AE21"/>
  <c r="AI21"/>
  <c r="AK21"/>
  <c r="AN21"/>
  <c r="AO21"/>
  <c r="AP21"/>
  <c r="AQ21"/>
  <c r="AR21"/>
  <c r="AS21"/>
  <c r="E22"/>
  <c r="G22"/>
  <c r="K22"/>
  <c r="M22"/>
  <c r="Q22"/>
  <c r="S22"/>
  <c r="W22"/>
  <c r="Y22"/>
  <c r="AC22"/>
  <c r="AE22"/>
  <c r="AI22"/>
  <c r="AK22"/>
  <c r="AN22"/>
  <c r="AO22"/>
  <c r="AP22"/>
  <c r="AQ22"/>
  <c r="AR22"/>
  <c r="AS22"/>
  <c r="E23"/>
  <c r="G23"/>
  <c r="K23"/>
  <c r="M23"/>
  <c r="Q23"/>
  <c r="S23"/>
  <c r="W23"/>
  <c r="Y23"/>
  <c r="AC23"/>
  <c r="AE23"/>
  <c r="AI23"/>
  <c r="AK23"/>
  <c r="AN23"/>
  <c r="AO23"/>
  <c r="AP23"/>
  <c r="AQ23"/>
  <c r="AR23"/>
  <c r="AS23"/>
  <c r="E24"/>
  <c r="G24"/>
  <c r="K24"/>
  <c r="M24"/>
  <c r="Q24"/>
  <c r="S24"/>
  <c r="W24"/>
  <c r="Y24"/>
  <c r="AC24"/>
  <c r="AE24"/>
  <c r="AI24"/>
  <c r="AK24"/>
  <c r="AN24"/>
  <c r="AO24"/>
  <c r="AP24"/>
  <c r="AQ24"/>
  <c r="AR24"/>
  <c r="AS24"/>
  <c r="E25"/>
  <c r="G25"/>
  <c r="K25"/>
  <c r="M25"/>
  <c r="Q25"/>
  <c r="S25"/>
  <c r="AC25"/>
  <c r="AE25"/>
  <c r="AI25"/>
  <c r="AK25"/>
  <c r="AN25"/>
  <c r="AP25"/>
  <c r="AP26"/>
  <c r="AR25"/>
  <c r="AS25"/>
  <c r="D26"/>
  <c r="E26"/>
  <c r="F26"/>
  <c r="G26"/>
  <c r="H26"/>
  <c r="I26"/>
  <c r="J26"/>
  <c r="O47" s="1"/>
  <c r="K26"/>
  <c r="L26"/>
  <c r="M26"/>
  <c r="N26"/>
  <c r="O26"/>
  <c r="P26"/>
  <c r="Q26"/>
  <c r="R26"/>
  <c r="S26"/>
  <c r="T26"/>
  <c r="U26"/>
  <c r="V26"/>
  <c r="X26"/>
  <c r="Z26"/>
  <c r="AA26"/>
  <c r="AA148"/>
  <c r="AB26"/>
  <c r="AC26"/>
  <c r="AD26"/>
  <c r="AE26"/>
  <c r="AF26"/>
  <c r="AG26"/>
  <c r="AH26"/>
  <c r="AI26"/>
  <c r="AJ26"/>
  <c r="AK26"/>
  <c r="AL26"/>
  <c r="AM26"/>
  <c r="AN26"/>
  <c r="AR26"/>
  <c r="E29"/>
  <c r="G29"/>
  <c r="K29"/>
  <c r="M29"/>
  <c r="Q29"/>
  <c r="S29"/>
  <c r="W29"/>
  <c r="Y29"/>
  <c r="AC29"/>
  <c r="AE29"/>
  <c r="AI29"/>
  <c r="AK29"/>
  <c r="AN29"/>
  <c r="AO29"/>
  <c r="AP29"/>
  <c r="AQ29"/>
  <c r="AR29"/>
  <c r="AS29"/>
  <c r="AS47"/>
  <c r="E33"/>
  <c r="G33"/>
  <c r="K33"/>
  <c r="M33"/>
  <c r="Q33"/>
  <c r="S33"/>
  <c r="W33"/>
  <c r="Y33"/>
  <c r="AC33"/>
  <c r="AE33"/>
  <c r="AI33"/>
  <c r="AK33"/>
  <c r="AN33"/>
  <c r="AO33"/>
  <c r="AP33"/>
  <c r="AQ33"/>
  <c r="AR33"/>
  <c r="AS33"/>
  <c r="E30"/>
  <c r="G30"/>
  <c r="K30"/>
  <c r="M30"/>
  <c r="Q30"/>
  <c r="S30"/>
  <c r="W30"/>
  <c r="Y30"/>
  <c r="AC30"/>
  <c r="AE30"/>
  <c r="AI30"/>
  <c r="AK30"/>
  <c r="AN30"/>
  <c r="AO30"/>
  <c r="AP30"/>
  <c r="AQ30"/>
  <c r="AR30"/>
  <c r="AS30"/>
  <c r="E31"/>
  <c r="G31"/>
  <c r="K31"/>
  <c r="M31"/>
  <c r="Q31"/>
  <c r="S31"/>
  <c r="W31"/>
  <c r="Y31"/>
  <c r="AC31"/>
  <c r="AE31"/>
  <c r="AI31"/>
  <c r="AK31"/>
  <c r="AN31"/>
  <c r="AO31"/>
  <c r="AP31"/>
  <c r="AQ31"/>
  <c r="AR31"/>
  <c r="AS31"/>
  <c r="E32"/>
  <c r="G32"/>
  <c r="K32"/>
  <c r="M32"/>
  <c r="Q32"/>
  <c r="S32"/>
  <c r="W32"/>
  <c r="Y32"/>
  <c r="AC32"/>
  <c r="AE32"/>
  <c r="AI32"/>
  <c r="AK32"/>
  <c r="AN32"/>
  <c r="AO32"/>
  <c r="AP32"/>
  <c r="AQ32"/>
  <c r="AR32"/>
  <c r="AS32"/>
  <c r="E34"/>
  <c r="G34"/>
  <c r="K34"/>
  <c r="M34"/>
  <c r="Q34"/>
  <c r="S34"/>
  <c r="W34"/>
  <c r="Y34"/>
  <c r="AC34"/>
  <c r="AE34"/>
  <c r="AI34"/>
  <c r="AK34"/>
  <c r="AN34"/>
  <c r="AO34"/>
  <c r="AP34"/>
  <c r="AQ34"/>
  <c r="AR34"/>
  <c r="AS34"/>
  <c r="E35"/>
  <c r="G35"/>
  <c r="K35"/>
  <c r="M35"/>
  <c r="Q35"/>
  <c r="S35"/>
  <c r="W35"/>
  <c r="Y35"/>
  <c r="AC35"/>
  <c r="AE35"/>
  <c r="AI35"/>
  <c r="AK35"/>
  <c r="AN35"/>
  <c r="AO35"/>
  <c r="AP35"/>
  <c r="AQ35"/>
  <c r="AR35"/>
  <c r="AS35"/>
  <c r="E36"/>
  <c r="G36"/>
  <c r="K36"/>
  <c r="M36"/>
  <c r="Q36"/>
  <c r="S36"/>
  <c r="W36"/>
  <c r="Y36"/>
  <c r="AC36"/>
  <c r="AE36"/>
  <c r="AI36"/>
  <c r="AK36"/>
  <c r="AN36"/>
  <c r="AO36"/>
  <c r="AP36"/>
  <c r="AQ36"/>
  <c r="AR36"/>
  <c r="AS36"/>
  <c r="E38"/>
  <c r="G38"/>
  <c r="K38"/>
  <c r="M38"/>
  <c r="Q38"/>
  <c r="S38"/>
  <c r="W38"/>
  <c r="Y38"/>
  <c r="AC38"/>
  <c r="AE38"/>
  <c r="AI38"/>
  <c r="AK38"/>
  <c r="AN38"/>
  <c r="AO38"/>
  <c r="AP38"/>
  <c r="AQ38"/>
  <c r="AR38"/>
  <c r="AS38"/>
  <c r="E39"/>
  <c r="G39"/>
  <c r="K39"/>
  <c r="M39"/>
  <c r="Q39"/>
  <c r="S39"/>
  <c r="W39"/>
  <c r="Y39"/>
  <c r="AC39"/>
  <c r="AE39"/>
  <c r="AI39"/>
  <c r="AK39"/>
  <c r="AN39"/>
  <c r="AO39"/>
  <c r="AP39"/>
  <c r="AQ39"/>
  <c r="AR39"/>
  <c r="AS39"/>
  <c r="E40"/>
  <c r="G40"/>
  <c r="K40"/>
  <c r="M40"/>
  <c r="Q40"/>
  <c r="S40"/>
  <c r="W40"/>
  <c r="Y40"/>
  <c r="AC40"/>
  <c r="AE40"/>
  <c r="AI40"/>
  <c r="AK40"/>
  <c r="AN40"/>
  <c r="AO40"/>
  <c r="AP40"/>
  <c r="AQ40"/>
  <c r="AR40"/>
  <c r="AS40"/>
  <c r="E41"/>
  <c r="G41"/>
  <c r="K41"/>
  <c r="M41"/>
  <c r="Q41"/>
  <c r="S41"/>
  <c r="W41"/>
  <c r="Y41"/>
  <c r="AC41"/>
  <c r="AE41"/>
  <c r="AI41"/>
  <c r="AK41"/>
  <c r="AN41"/>
  <c r="AO41"/>
  <c r="AP41"/>
  <c r="AQ41"/>
  <c r="AR41"/>
  <c r="AS41"/>
  <c r="E42"/>
  <c r="G42"/>
  <c r="K42"/>
  <c r="M42"/>
  <c r="Q42"/>
  <c r="S42"/>
  <c r="W42"/>
  <c r="Y42"/>
  <c r="AC42"/>
  <c r="AE42"/>
  <c r="AI42"/>
  <c r="AK42"/>
  <c r="AN42"/>
  <c r="AO42"/>
  <c r="AP42"/>
  <c r="AQ42"/>
  <c r="AR42"/>
  <c r="AS42"/>
  <c r="E43"/>
  <c r="G43"/>
  <c r="K43"/>
  <c r="M43"/>
  <c r="Q43"/>
  <c r="S43"/>
  <c r="W43"/>
  <c r="Y43"/>
  <c r="AC43"/>
  <c r="AE43"/>
  <c r="AI43"/>
  <c r="AK43"/>
  <c r="AN43"/>
  <c r="AO43"/>
  <c r="AP43"/>
  <c r="AQ43"/>
  <c r="AR43"/>
  <c r="AS43"/>
  <c r="E44"/>
  <c r="G44"/>
  <c r="K44"/>
  <c r="M44"/>
  <c r="Q44"/>
  <c r="S44"/>
  <c r="W44"/>
  <c r="Y44"/>
  <c r="AC44"/>
  <c r="AE44"/>
  <c r="AI44"/>
  <c r="AK44"/>
  <c r="AN44"/>
  <c r="AO44"/>
  <c r="AP44"/>
  <c r="AQ44"/>
  <c r="AR44"/>
  <c r="AS44"/>
  <c r="E45"/>
  <c r="G45"/>
  <c r="K45"/>
  <c r="M45"/>
  <c r="Q45"/>
  <c r="S45"/>
  <c r="W45"/>
  <c r="Y45"/>
  <c r="AC45"/>
  <c r="AE45"/>
  <c r="AI45"/>
  <c r="AK45"/>
  <c r="AN45"/>
  <c r="AO45"/>
  <c r="AP45"/>
  <c r="AQ45"/>
  <c r="AR45"/>
  <c r="AS45"/>
  <c r="E46"/>
  <c r="G46"/>
  <c r="K46"/>
  <c r="M46"/>
  <c r="Q46"/>
  <c r="S46"/>
  <c r="W46"/>
  <c r="Y46"/>
  <c r="AC46"/>
  <c r="AE46"/>
  <c r="AI46"/>
  <c r="AK46"/>
  <c r="AN46"/>
  <c r="AO46"/>
  <c r="AP46"/>
  <c r="AQ46"/>
  <c r="AR46"/>
  <c r="AS46"/>
  <c r="D47"/>
  <c r="E47"/>
  <c r="F47"/>
  <c r="G47"/>
  <c r="H47"/>
  <c r="I47"/>
  <c r="J47"/>
  <c r="K47"/>
  <c r="L47"/>
  <c r="M47"/>
  <c r="N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G141"/>
  <c r="AH47"/>
  <c r="AI47"/>
  <c r="AJ47"/>
  <c r="AK47"/>
  <c r="AL47"/>
  <c r="AM47"/>
  <c r="AQ47"/>
  <c r="E57"/>
  <c r="G57"/>
  <c r="K57"/>
  <c r="M57"/>
  <c r="Q57"/>
  <c r="S57"/>
  <c r="W57"/>
  <c r="Y57"/>
  <c r="AC57"/>
  <c r="AE57"/>
  <c r="AI57"/>
  <c r="AK57"/>
  <c r="AN57"/>
  <c r="AO57"/>
  <c r="AP57"/>
  <c r="AQ57"/>
  <c r="AR57"/>
  <c r="AS57"/>
  <c r="E58"/>
  <c r="G58"/>
  <c r="K58"/>
  <c r="M58"/>
  <c r="Q58"/>
  <c r="S58"/>
  <c r="W58"/>
  <c r="Y58"/>
  <c r="AC58"/>
  <c r="AE58"/>
  <c r="AI58"/>
  <c r="AK58"/>
  <c r="AN58"/>
  <c r="AO58"/>
  <c r="AP58"/>
  <c r="AQ58"/>
  <c r="AR58"/>
  <c r="AS58"/>
  <c r="E59"/>
  <c r="G59"/>
  <c r="K59"/>
  <c r="M59"/>
  <c r="Q59"/>
  <c r="S59"/>
  <c r="W59"/>
  <c r="Y59"/>
  <c r="AC59"/>
  <c r="AE59"/>
  <c r="AI59"/>
  <c r="AK59"/>
  <c r="AN59"/>
  <c r="AO59"/>
  <c r="AP59"/>
  <c r="AQ59"/>
  <c r="AR59"/>
  <c r="AS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O60"/>
  <c r="AS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Q61"/>
  <c r="E63"/>
  <c r="G63"/>
  <c r="K63"/>
  <c r="M63"/>
  <c r="Q63"/>
  <c r="S63"/>
  <c r="W63"/>
  <c r="Y63"/>
  <c r="AC63"/>
  <c r="AE63"/>
  <c r="AI63"/>
  <c r="AK63"/>
  <c r="AN63"/>
  <c r="AO63"/>
  <c r="AP63"/>
  <c r="AQ63"/>
  <c r="AR63"/>
  <c r="AS63"/>
  <c r="E64"/>
  <c r="G64"/>
  <c r="K64"/>
  <c r="M64"/>
  <c r="Q64"/>
  <c r="S64"/>
  <c r="W64"/>
  <c r="Y64"/>
  <c r="AC64"/>
  <c r="AE64"/>
  <c r="AI64"/>
  <c r="AK64"/>
  <c r="AN64"/>
  <c r="AO64"/>
  <c r="AP64"/>
  <c r="AQ64"/>
  <c r="AR64"/>
  <c r="AS64"/>
  <c r="E65"/>
  <c r="G65"/>
  <c r="K65"/>
  <c r="M65"/>
  <c r="Q65"/>
  <c r="S65"/>
  <c r="W65"/>
  <c r="Y65"/>
  <c r="AC65"/>
  <c r="AE65"/>
  <c r="AI65"/>
  <c r="AK65"/>
  <c r="AN65"/>
  <c r="AO65"/>
  <c r="AP65"/>
  <c r="AQ65"/>
  <c r="AR65"/>
  <c r="AS65"/>
  <c r="E66"/>
  <c r="G66"/>
  <c r="K66"/>
  <c r="M66"/>
  <c r="Q66"/>
  <c r="S66"/>
  <c r="W66"/>
  <c r="Y66"/>
  <c r="AC66"/>
  <c r="AE66"/>
  <c r="AI66"/>
  <c r="AK66"/>
  <c r="AN66"/>
  <c r="AO66"/>
  <c r="AP66"/>
  <c r="AQ66"/>
  <c r="AR66"/>
  <c r="AS66"/>
  <c r="E67"/>
  <c r="G67"/>
  <c r="K67"/>
  <c r="M67"/>
  <c r="Q67"/>
  <c r="S67"/>
  <c r="W67"/>
  <c r="Y67"/>
  <c r="AC67"/>
  <c r="AE67"/>
  <c r="AI67"/>
  <c r="AK67"/>
  <c r="AN67"/>
  <c r="AO67"/>
  <c r="AP67"/>
  <c r="AQ67"/>
  <c r="AR67"/>
  <c r="AS67"/>
  <c r="E68"/>
  <c r="G68"/>
  <c r="K68"/>
  <c r="M68"/>
  <c r="Q68"/>
  <c r="S68"/>
  <c r="W68"/>
  <c r="Y68"/>
  <c r="AC68"/>
  <c r="AE68"/>
  <c r="AI68"/>
  <c r="AK68"/>
  <c r="AN68"/>
  <c r="AO68"/>
  <c r="AP68"/>
  <c r="AQ68"/>
  <c r="AR68"/>
  <c r="AS68"/>
  <c r="E69"/>
  <c r="G69"/>
  <c r="K69"/>
  <c r="M69"/>
  <c r="Q69"/>
  <c r="S69"/>
  <c r="W69"/>
  <c r="Y69"/>
  <c r="AC69"/>
  <c r="AE69"/>
  <c r="AI69"/>
  <c r="AK69"/>
  <c r="AN69"/>
  <c r="AO69"/>
  <c r="AP69"/>
  <c r="AQ69"/>
  <c r="AR69"/>
  <c r="AS69"/>
  <c r="E70"/>
  <c r="G70"/>
  <c r="K70"/>
  <c r="M70"/>
  <c r="Q70"/>
  <c r="S70"/>
  <c r="W70"/>
  <c r="Y70"/>
  <c r="AC70"/>
  <c r="AE70"/>
  <c r="AI70"/>
  <c r="AK70"/>
  <c r="AN70"/>
  <c r="AO70"/>
  <c r="AP70"/>
  <c r="AQ70"/>
  <c r="AR70"/>
  <c r="AS70"/>
  <c r="E71"/>
  <c r="G71"/>
  <c r="K71"/>
  <c r="M71"/>
  <c r="Q71"/>
  <c r="S71"/>
  <c r="W71"/>
  <c r="Y71"/>
  <c r="AC71"/>
  <c r="AE71"/>
  <c r="AI71"/>
  <c r="AK71"/>
  <c r="AN71"/>
  <c r="AO71"/>
  <c r="AP71"/>
  <c r="AQ71"/>
  <c r="AR71"/>
  <c r="AS71"/>
  <c r="E72"/>
  <c r="G72"/>
  <c r="K72"/>
  <c r="M72"/>
  <c r="Q72"/>
  <c r="S72"/>
  <c r="W72"/>
  <c r="Y72"/>
  <c r="AC72"/>
  <c r="AE72"/>
  <c r="AI72"/>
  <c r="AK72"/>
  <c r="AN72"/>
  <c r="AO72"/>
  <c r="AP72"/>
  <c r="AQ72"/>
  <c r="AR72"/>
  <c r="AS72"/>
  <c r="E73"/>
  <c r="G73"/>
  <c r="K73"/>
  <c r="M73"/>
  <c r="Q73"/>
  <c r="S73"/>
  <c r="W73"/>
  <c r="Y73"/>
  <c r="AC73"/>
  <c r="AE73"/>
  <c r="AI73"/>
  <c r="AK73"/>
  <c r="AN73"/>
  <c r="AO73"/>
  <c r="AP73"/>
  <c r="AQ73"/>
  <c r="AR73"/>
  <c r="AS73"/>
  <c r="E74"/>
  <c r="G74"/>
  <c r="K74"/>
  <c r="M74"/>
  <c r="Q74"/>
  <c r="S74"/>
  <c r="W74"/>
  <c r="Y74"/>
  <c r="AC74"/>
  <c r="AE74"/>
  <c r="AI74"/>
  <c r="AK74"/>
  <c r="AN74"/>
  <c r="AO74"/>
  <c r="AP74"/>
  <c r="AQ74"/>
  <c r="AR74"/>
  <c r="AS74"/>
  <c r="E75"/>
  <c r="G75"/>
  <c r="K75"/>
  <c r="M75"/>
  <c r="Q75"/>
  <c r="S75"/>
  <c r="W75"/>
  <c r="Y75"/>
  <c r="AC75"/>
  <c r="AE75"/>
  <c r="AI75"/>
  <c r="AK75"/>
  <c r="AN75"/>
  <c r="AO75"/>
  <c r="AP75"/>
  <c r="AQ75"/>
  <c r="AR75"/>
  <c r="AS75"/>
  <c r="E76"/>
  <c r="G76"/>
  <c r="K76"/>
  <c r="M76"/>
  <c r="Q76"/>
  <c r="S76"/>
  <c r="W76"/>
  <c r="Y76"/>
  <c r="AC76"/>
  <c r="AE76"/>
  <c r="AI76"/>
  <c r="AK76"/>
  <c r="AN76"/>
  <c r="AO76"/>
  <c r="AP76"/>
  <c r="AQ76"/>
  <c r="AR76"/>
  <c r="AS76"/>
  <c r="E77"/>
  <c r="G77"/>
  <c r="K77"/>
  <c r="M77"/>
  <c r="Q77"/>
  <c r="S77"/>
  <c r="W77"/>
  <c r="Y77"/>
  <c r="AC77"/>
  <c r="AE77"/>
  <c r="AI77"/>
  <c r="AK77"/>
  <c r="AN77"/>
  <c r="AO77"/>
  <c r="AP77"/>
  <c r="AQ77"/>
  <c r="AR77"/>
  <c r="AS77"/>
  <c r="E78"/>
  <c r="G78"/>
  <c r="K78"/>
  <c r="M78"/>
  <c r="Q78"/>
  <c r="S78"/>
  <c r="W78"/>
  <c r="Y78"/>
  <c r="AC78"/>
  <c r="AE78"/>
  <c r="AI78"/>
  <c r="AK78"/>
  <c r="AN78"/>
  <c r="AO78"/>
  <c r="AP78"/>
  <c r="AQ78"/>
  <c r="AR78"/>
  <c r="AS78"/>
  <c r="E79"/>
  <c r="G79"/>
  <c r="K79"/>
  <c r="M79"/>
  <c r="Q79"/>
  <c r="S79"/>
  <c r="W79"/>
  <c r="Y79"/>
  <c r="AC79"/>
  <c r="AE79"/>
  <c r="AI79"/>
  <c r="AK79"/>
  <c r="AN79"/>
  <c r="AO79"/>
  <c r="AP79"/>
  <c r="AQ79"/>
  <c r="AR79"/>
  <c r="AS79"/>
  <c r="E80"/>
  <c r="G80"/>
  <c r="K80"/>
  <c r="M80"/>
  <c r="Q80"/>
  <c r="S80"/>
  <c r="W80"/>
  <c r="Y80"/>
  <c r="AC80"/>
  <c r="AE80"/>
  <c r="AI80"/>
  <c r="AK80"/>
  <c r="AN80"/>
  <c r="AO80"/>
  <c r="AP80"/>
  <c r="AQ80"/>
  <c r="AR80"/>
  <c r="AS80"/>
  <c r="E81"/>
  <c r="G81"/>
  <c r="K81"/>
  <c r="M81"/>
  <c r="Q81"/>
  <c r="S81"/>
  <c r="W81"/>
  <c r="Y81"/>
  <c r="AC81"/>
  <c r="AE81"/>
  <c r="AI81"/>
  <c r="AK81"/>
  <c r="AN81"/>
  <c r="AO81"/>
  <c r="AP81"/>
  <c r="AQ81"/>
  <c r="AR81"/>
  <c r="AS81"/>
  <c r="E82"/>
  <c r="G82"/>
  <c r="K82"/>
  <c r="M82"/>
  <c r="Q82"/>
  <c r="S82"/>
  <c r="W82"/>
  <c r="Y82"/>
  <c r="AC82"/>
  <c r="AE82"/>
  <c r="AI82"/>
  <c r="AK82"/>
  <c r="AN82"/>
  <c r="AO82"/>
  <c r="AP82"/>
  <c r="AQ82"/>
  <c r="AR82"/>
  <c r="AR99" s="1"/>
  <c r="AS82"/>
  <c r="E83"/>
  <c r="G83"/>
  <c r="K83"/>
  <c r="M83"/>
  <c r="Q83"/>
  <c r="S83"/>
  <c r="W83"/>
  <c r="Y83"/>
  <c r="AC83"/>
  <c r="AE83"/>
  <c r="AI83"/>
  <c r="AK83"/>
  <c r="AN83"/>
  <c r="AO83"/>
  <c r="AP83"/>
  <c r="AQ83"/>
  <c r="AR83"/>
  <c r="AS83"/>
  <c r="E84"/>
  <c r="G84"/>
  <c r="K84"/>
  <c r="M84"/>
  <c r="Q84"/>
  <c r="S84"/>
  <c r="W84"/>
  <c r="Y84"/>
  <c r="AC84"/>
  <c r="AE84"/>
  <c r="AI84"/>
  <c r="AK84"/>
  <c r="AN84"/>
  <c r="AO84"/>
  <c r="AP84"/>
  <c r="AQ84"/>
  <c r="AR84"/>
  <c r="AS84"/>
  <c r="E85"/>
  <c r="G85"/>
  <c r="K85"/>
  <c r="M85"/>
  <c r="Q85"/>
  <c r="S85"/>
  <c r="W85"/>
  <c r="Y85"/>
  <c r="AC85"/>
  <c r="AE85"/>
  <c r="AI85"/>
  <c r="AK85"/>
  <c r="AN85"/>
  <c r="AO85"/>
  <c r="AP85"/>
  <c r="AQ85"/>
  <c r="AR85"/>
  <c r="AS85"/>
  <c r="E86"/>
  <c r="G86"/>
  <c r="K86"/>
  <c r="M86"/>
  <c r="Q86"/>
  <c r="S86"/>
  <c r="W86"/>
  <c r="Y86"/>
  <c r="AC86"/>
  <c r="AE86"/>
  <c r="AI86"/>
  <c r="AK86"/>
  <c r="AN86"/>
  <c r="AO86"/>
  <c r="AP86"/>
  <c r="AQ86"/>
  <c r="AR86"/>
  <c r="AS86"/>
  <c r="E87"/>
  <c r="G87"/>
  <c r="K87"/>
  <c r="M87"/>
  <c r="Q87"/>
  <c r="S87"/>
  <c r="W87"/>
  <c r="Y87"/>
  <c r="AC87"/>
  <c r="AE87"/>
  <c r="AI87"/>
  <c r="AK87"/>
  <c r="AN87"/>
  <c r="AO87"/>
  <c r="AP87"/>
  <c r="AQ87"/>
  <c r="AR87"/>
  <c r="AS87"/>
  <c r="E88"/>
  <c r="G88"/>
  <c r="K88"/>
  <c r="M88"/>
  <c r="Q88"/>
  <c r="S88"/>
  <c r="W88"/>
  <c r="Y88"/>
  <c r="AC88"/>
  <c r="AE88"/>
  <c r="AI88"/>
  <c r="AK88"/>
  <c r="AN88"/>
  <c r="AO88"/>
  <c r="AP88"/>
  <c r="AQ88"/>
  <c r="AR88"/>
  <c r="AS88"/>
  <c r="E89"/>
  <c r="G89"/>
  <c r="K89"/>
  <c r="M89"/>
  <c r="Q89"/>
  <c r="S89"/>
  <c r="W89"/>
  <c r="Y89"/>
  <c r="AC89"/>
  <c r="AE89"/>
  <c r="AI89"/>
  <c r="AK89"/>
  <c r="AN89"/>
  <c r="AO89"/>
  <c r="AP89"/>
  <c r="AQ89"/>
  <c r="AR89"/>
  <c r="AS89"/>
  <c r="E90"/>
  <c r="G90"/>
  <c r="K90"/>
  <c r="M90"/>
  <c r="Q90"/>
  <c r="S90"/>
  <c r="W90"/>
  <c r="Y90"/>
  <c r="AC90"/>
  <c r="AE90"/>
  <c r="AI90"/>
  <c r="AK90"/>
  <c r="AN90"/>
  <c r="AO90"/>
  <c r="AP90"/>
  <c r="AQ90"/>
  <c r="AR90"/>
  <c r="AS90"/>
  <c r="E91"/>
  <c r="G91"/>
  <c r="K91"/>
  <c r="M91"/>
  <c r="Q91"/>
  <c r="S91"/>
  <c r="W91"/>
  <c r="Y91"/>
  <c r="AC91"/>
  <c r="AE91"/>
  <c r="AI91"/>
  <c r="AK91"/>
  <c r="AN91"/>
  <c r="AO91"/>
  <c r="AP91"/>
  <c r="AQ91"/>
  <c r="AR91"/>
  <c r="AS91"/>
  <c r="E92"/>
  <c r="G92"/>
  <c r="K92"/>
  <c r="M92"/>
  <c r="Q92"/>
  <c r="S92"/>
  <c r="W92"/>
  <c r="Y92"/>
  <c r="AC92"/>
  <c r="AE92"/>
  <c r="AI92"/>
  <c r="AK92"/>
  <c r="AN92"/>
  <c r="AO92"/>
  <c r="AP92"/>
  <c r="AQ92"/>
  <c r="AR92"/>
  <c r="AS92"/>
  <c r="E93"/>
  <c r="G93"/>
  <c r="K93"/>
  <c r="M93"/>
  <c r="Q93"/>
  <c r="S93"/>
  <c r="W93"/>
  <c r="Y93"/>
  <c r="AC93"/>
  <c r="AE93"/>
  <c r="AI93"/>
  <c r="AK93"/>
  <c r="AN93"/>
  <c r="AO93"/>
  <c r="AP93"/>
  <c r="AQ93"/>
  <c r="AR93"/>
  <c r="AS93"/>
  <c r="E94"/>
  <c r="G94"/>
  <c r="K94"/>
  <c r="M94"/>
  <c r="Q94"/>
  <c r="S94"/>
  <c r="W94"/>
  <c r="Y94"/>
  <c r="AC94"/>
  <c r="AE94"/>
  <c r="AI94"/>
  <c r="AK94"/>
  <c r="AN94"/>
  <c r="AO94"/>
  <c r="AP94"/>
  <c r="AQ94"/>
  <c r="AR94"/>
  <c r="AS94"/>
  <c r="E95"/>
  <c r="G95"/>
  <c r="K95"/>
  <c r="M95"/>
  <c r="Q95"/>
  <c r="S95"/>
  <c r="W95"/>
  <c r="Y95"/>
  <c r="AC95"/>
  <c r="AE95"/>
  <c r="AI95"/>
  <c r="AK95"/>
  <c r="AN95"/>
  <c r="AO95"/>
  <c r="AP95"/>
  <c r="AQ95"/>
  <c r="AR95"/>
  <c r="AS95"/>
  <c r="E96"/>
  <c r="G96"/>
  <c r="K96"/>
  <c r="M96"/>
  <c r="Q96"/>
  <c r="S96"/>
  <c r="W96"/>
  <c r="Y96"/>
  <c r="AC96"/>
  <c r="AE96"/>
  <c r="AI96"/>
  <c r="AK96"/>
  <c r="AN96"/>
  <c r="AO96"/>
  <c r="AP96"/>
  <c r="AQ96"/>
  <c r="AR96"/>
  <c r="AS96"/>
  <c r="E97"/>
  <c r="G97"/>
  <c r="K97"/>
  <c r="M97"/>
  <c r="Q97"/>
  <c r="S97"/>
  <c r="W97"/>
  <c r="Y97"/>
  <c r="AC97"/>
  <c r="AE97"/>
  <c r="AI97"/>
  <c r="AK97"/>
  <c r="AN97"/>
  <c r="AO97"/>
  <c r="AP97"/>
  <c r="AQ97"/>
  <c r="AR97"/>
  <c r="AS97"/>
  <c r="E98"/>
  <c r="G98"/>
  <c r="K98"/>
  <c r="M98"/>
  <c r="Q98"/>
  <c r="S98"/>
  <c r="W98"/>
  <c r="Y98"/>
  <c r="AC98"/>
  <c r="AE98"/>
  <c r="AI98"/>
  <c r="AK98"/>
  <c r="AN98"/>
  <c r="AO98"/>
  <c r="AP98"/>
  <c r="AQ98"/>
  <c r="AR98"/>
  <c r="AS98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S99"/>
  <c r="D100"/>
  <c r="E100"/>
  <c r="F100"/>
  <c r="G100"/>
  <c r="H100"/>
  <c r="I100"/>
  <c r="I139" s="1"/>
  <c r="J100"/>
  <c r="K100"/>
  <c r="L100"/>
  <c r="M100"/>
  <c r="N100"/>
  <c r="O100"/>
  <c r="P100"/>
  <c r="Q100"/>
  <c r="R100"/>
  <c r="S100"/>
  <c r="T100"/>
  <c r="U100"/>
  <c r="V100"/>
  <c r="X100"/>
  <c r="Z100"/>
  <c r="AA100"/>
  <c r="AB100"/>
  <c r="AC100"/>
  <c r="AD100"/>
  <c r="AE100"/>
  <c r="AF100"/>
  <c r="AG100"/>
  <c r="AH100"/>
  <c r="AI100"/>
  <c r="AJ100"/>
  <c r="AK100"/>
  <c r="AL100"/>
  <c r="AM100"/>
  <c r="AM150" s="1"/>
  <c r="AP100"/>
  <c r="AR126" s="1"/>
  <c r="E102"/>
  <c r="G102"/>
  <c r="K102"/>
  <c r="M102"/>
  <c r="Q102"/>
  <c r="S102"/>
  <c r="W102"/>
  <c r="Y102"/>
  <c r="AC102"/>
  <c r="AE102"/>
  <c r="AI102"/>
  <c r="AK102"/>
  <c r="AN102"/>
  <c r="AO102"/>
  <c r="AQ102"/>
  <c r="E107"/>
  <c r="G107"/>
  <c r="K107"/>
  <c r="M107"/>
  <c r="Q107"/>
  <c r="S107"/>
  <c r="W107"/>
  <c r="Y107"/>
  <c r="AC107"/>
  <c r="AE107"/>
  <c r="AI107"/>
  <c r="AK107"/>
  <c r="AN107"/>
  <c r="AO107"/>
  <c r="AP107"/>
  <c r="AQ107"/>
  <c r="AS107"/>
  <c r="E108"/>
  <c r="G108"/>
  <c r="K108"/>
  <c r="M108"/>
  <c r="Q108"/>
  <c r="S108"/>
  <c r="W108"/>
  <c r="Y108"/>
  <c r="AC108"/>
  <c r="AE108"/>
  <c r="AI108"/>
  <c r="AK108"/>
  <c r="AN108"/>
  <c r="AO108"/>
  <c r="AP108"/>
  <c r="AQ108"/>
  <c r="AS108"/>
  <c r="E109"/>
  <c r="G109"/>
  <c r="K109"/>
  <c r="M109"/>
  <c r="Q109"/>
  <c r="S109"/>
  <c r="W109"/>
  <c r="Y109"/>
  <c r="AC109"/>
  <c r="AE109"/>
  <c r="AI109"/>
  <c r="AK109"/>
  <c r="AN109"/>
  <c r="AO109"/>
  <c r="AP109"/>
  <c r="AQ109"/>
  <c r="AS109"/>
  <c r="E110"/>
  <c r="G110"/>
  <c r="K110"/>
  <c r="M110"/>
  <c r="Q110"/>
  <c r="S110"/>
  <c r="W110"/>
  <c r="Y110"/>
  <c r="AC110"/>
  <c r="AE110"/>
  <c r="AI110"/>
  <c r="AK110"/>
  <c r="AN110"/>
  <c r="AO110"/>
  <c r="AP110"/>
  <c r="AQ110"/>
  <c r="AS110"/>
  <c r="E111"/>
  <c r="G111"/>
  <c r="K111"/>
  <c r="M111"/>
  <c r="Q111"/>
  <c r="S111"/>
  <c r="W111"/>
  <c r="Y111"/>
  <c r="AC111"/>
  <c r="AE111"/>
  <c r="AI111"/>
  <c r="AK111"/>
  <c r="AN111"/>
  <c r="AO111"/>
  <c r="AP111"/>
  <c r="AQ121"/>
  <c r="AQ111"/>
  <c r="AS111"/>
  <c r="E112"/>
  <c r="G112"/>
  <c r="K112"/>
  <c r="M112"/>
  <c r="Q112"/>
  <c r="S112"/>
  <c r="W112"/>
  <c r="Y112"/>
  <c r="AC112"/>
  <c r="AE112"/>
  <c r="AI112"/>
  <c r="AK112"/>
  <c r="AN112"/>
  <c r="AO112"/>
  <c r="AP112"/>
  <c r="AQ112"/>
  <c r="AS112"/>
  <c r="E113"/>
  <c r="G113"/>
  <c r="K113"/>
  <c r="M113"/>
  <c r="Q113"/>
  <c r="S113"/>
  <c r="W113"/>
  <c r="Y113"/>
  <c r="AC113"/>
  <c r="AE113"/>
  <c r="AI113"/>
  <c r="AK113"/>
  <c r="AN113"/>
  <c r="AO113"/>
  <c r="AP113"/>
  <c r="AQ113"/>
  <c r="AS113"/>
  <c r="E114"/>
  <c r="G114"/>
  <c r="K114"/>
  <c r="M114"/>
  <c r="Q114"/>
  <c r="S114"/>
  <c r="W114"/>
  <c r="Y114"/>
  <c r="AC114"/>
  <c r="AE114"/>
  <c r="AI114"/>
  <c r="AK114"/>
  <c r="AN114"/>
  <c r="AO114"/>
  <c r="AP114"/>
  <c r="AQ114"/>
  <c r="AS114"/>
  <c r="E115"/>
  <c r="G115"/>
  <c r="K115"/>
  <c r="M115"/>
  <c r="Q115"/>
  <c r="S115"/>
  <c r="W115"/>
  <c r="Y115"/>
  <c r="AC115"/>
  <c r="AE115"/>
  <c r="AI115"/>
  <c r="AK115"/>
  <c r="AN115"/>
  <c r="AO115"/>
  <c r="AP115"/>
  <c r="AQ115"/>
  <c r="AS115"/>
  <c r="E116"/>
  <c r="G116"/>
  <c r="K116"/>
  <c r="M116"/>
  <c r="Q116"/>
  <c r="S116"/>
  <c r="W116"/>
  <c r="Y116"/>
  <c r="AC116"/>
  <c r="AE116"/>
  <c r="AI116"/>
  <c r="AK116"/>
  <c r="AN116"/>
  <c r="AO116"/>
  <c r="AP116"/>
  <c r="AQ116"/>
  <c r="AS116"/>
  <c r="E117"/>
  <c r="G117"/>
  <c r="K117"/>
  <c r="M117"/>
  <c r="Q117"/>
  <c r="S117"/>
  <c r="W117"/>
  <c r="Y117"/>
  <c r="AC117"/>
  <c r="AE117"/>
  <c r="AI117"/>
  <c r="AK117"/>
  <c r="AN117"/>
  <c r="AO117"/>
  <c r="AP117"/>
  <c r="AQ117"/>
  <c r="AS117"/>
  <c r="E119"/>
  <c r="G119"/>
  <c r="K119"/>
  <c r="M119"/>
  <c r="Q119"/>
  <c r="S119"/>
  <c r="W119"/>
  <c r="Y119"/>
  <c r="AC119"/>
  <c r="AE119"/>
  <c r="AI119"/>
  <c r="AK119"/>
  <c r="AN119"/>
  <c r="AO119"/>
  <c r="AP119"/>
  <c r="AQ119"/>
  <c r="AS119"/>
  <c r="E120"/>
  <c r="G120"/>
  <c r="K120"/>
  <c r="M120"/>
  <c r="Q120"/>
  <c r="S120"/>
  <c r="W120"/>
  <c r="Y120"/>
  <c r="AC120"/>
  <c r="AE120"/>
  <c r="AI120"/>
  <c r="AK120"/>
  <c r="AN120"/>
  <c r="AO120"/>
  <c r="AP120"/>
  <c r="AQ120"/>
  <c r="AS120"/>
  <c r="D121"/>
  <c r="E121"/>
  <c r="F121"/>
  <c r="G121"/>
  <c r="I121"/>
  <c r="J121"/>
  <c r="K121"/>
  <c r="L121"/>
  <c r="M121"/>
  <c r="O121"/>
  <c r="P121"/>
  <c r="Q121"/>
  <c r="R121"/>
  <c r="S121"/>
  <c r="U121"/>
  <c r="V121"/>
  <c r="W121"/>
  <c r="X121"/>
  <c r="Y121"/>
  <c r="AA121"/>
  <c r="AB121"/>
  <c r="AC121"/>
  <c r="AD121"/>
  <c r="AE121"/>
  <c r="AG121"/>
  <c r="AH121"/>
  <c r="AI121"/>
  <c r="AJ121"/>
  <c r="AK121"/>
  <c r="AM121"/>
  <c r="D122"/>
  <c r="E122"/>
  <c r="F122"/>
  <c r="G122"/>
  <c r="I122"/>
  <c r="J122"/>
  <c r="K122"/>
  <c r="L122"/>
  <c r="M122"/>
  <c r="O122"/>
  <c r="P122"/>
  <c r="Q122"/>
  <c r="R122"/>
  <c r="S122"/>
  <c r="U122"/>
  <c r="V122"/>
  <c r="X122"/>
  <c r="AA122"/>
  <c r="AB122"/>
  <c r="AC122"/>
  <c r="AD122"/>
  <c r="AE122"/>
  <c r="AG122"/>
  <c r="AH122"/>
  <c r="AI122"/>
  <c r="AJ122"/>
  <c r="AK122"/>
  <c r="AM122"/>
  <c r="E125"/>
  <c r="G125"/>
  <c r="K125"/>
  <c r="M125"/>
  <c r="Q125"/>
  <c r="S125"/>
  <c r="W125"/>
  <c r="Y125"/>
  <c r="AC125"/>
  <c r="AE125"/>
  <c r="AI125"/>
  <c r="AK125"/>
  <c r="E126"/>
  <c r="G126"/>
  <c r="K126"/>
  <c r="M126"/>
  <c r="Q126"/>
  <c r="S126"/>
  <c r="W126"/>
  <c r="Y126"/>
  <c r="AC126"/>
  <c r="AE126"/>
  <c r="AI126"/>
  <c r="AK126"/>
  <c r="E127"/>
  <c r="G127"/>
  <c r="K127"/>
  <c r="M127"/>
  <c r="Q127"/>
  <c r="S127"/>
  <c r="W127"/>
  <c r="Y127"/>
  <c r="AC127"/>
  <c r="AE127"/>
  <c r="AI127"/>
  <c r="AK127"/>
  <c r="E128"/>
  <c r="G128"/>
  <c r="K128"/>
  <c r="M128"/>
  <c r="Q128"/>
  <c r="S128"/>
  <c r="W128"/>
  <c r="Y128"/>
  <c r="AC128"/>
  <c r="AE128"/>
  <c r="AI128"/>
  <c r="AK128"/>
  <c r="AR128"/>
  <c r="E129"/>
  <c r="G129"/>
  <c r="K129"/>
  <c r="M129"/>
  <c r="Q129"/>
  <c r="S129"/>
  <c r="W129"/>
  <c r="Y129"/>
  <c r="AC129"/>
  <c r="AE129"/>
  <c r="AI129"/>
  <c r="AK129"/>
  <c r="E130"/>
  <c r="G130"/>
  <c r="K130"/>
  <c r="M130"/>
  <c r="Q130"/>
  <c r="S130"/>
  <c r="W130"/>
  <c r="Y130"/>
  <c r="AC130"/>
  <c r="AE130"/>
  <c r="AI130"/>
  <c r="AK130"/>
  <c r="E131"/>
  <c r="G131"/>
  <c r="K131"/>
  <c r="M131"/>
  <c r="Q131"/>
  <c r="S131"/>
  <c r="W131"/>
  <c r="Y131"/>
  <c r="AC131"/>
  <c r="AE131"/>
  <c r="AI131"/>
  <c r="AK131"/>
  <c r="E132"/>
  <c r="G132"/>
  <c r="K132"/>
  <c r="M132"/>
  <c r="Q132"/>
  <c r="S132"/>
  <c r="W132"/>
  <c r="Y132"/>
  <c r="AC132"/>
  <c r="AE132"/>
  <c r="AI132"/>
  <c r="AK132"/>
  <c r="U140"/>
  <c r="I143"/>
  <c r="AG145"/>
  <c r="U148"/>
  <c r="AT8" i="8"/>
  <c r="AO10"/>
  <c r="E11"/>
  <c r="G11"/>
  <c r="K11"/>
  <c r="M11"/>
  <c r="Q11"/>
  <c r="S11"/>
  <c r="W11"/>
  <c r="Y11"/>
  <c r="AC11"/>
  <c r="AE11"/>
  <c r="AI11"/>
  <c r="AK11"/>
  <c r="AN11"/>
  <c r="AO11"/>
  <c r="AP11"/>
  <c r="AQ11"/>
  <c r="AR11"/>
  <c r="AS11"/>
  <c r="E12"/>
  <c r="G12"/>
  <c r="K12"/>
  <c r="M12"/>
  <c r="Q12"/>
  <c r="S12"/>
  <c r="W12"/>
  <c r="Y12"/>
  <c r="AC12"/>
  <c r="AE12"/>
  <c r="AI12"/>
  <c r="AK12"/>
  <c r="AN12"/>
  <c r="AO12"/>
  <c r="AP12"/>
  <c r="AQ12"/>
  <c r="AR12"/>
  <c r="AS12"/>
  <c r="E13"/>
  <c r="G13"/>
  <c r="K13"/>
  <c r="M13"/>
  <c r="Q13"/>
  <c r="S13"/>
  <c r="W13"/>
  <c r="Y13"/>
  <c r="AC13"/>
  <c r="AE13"/>
  <c r="AI13"/>
  <c r="AK13"/>
  <c r="AN13"/>
  <c r="AO13"/>
  <c r="AP13"/>
  <c r="AQ13"/>
  <c r="AR13"/>
  <c r="AS13"/>
  <c r="E14"/>
  <c r="G14"/>
  <c r="K14"/>
  <c r="M14"/>
  <c r="Q14"/>
  <c r="S14"/>
  <c r="W14"/>
  <c r="Y14"/>
  <c r="AC14"/>
  <c r="AE14"/>
  <c r="AI14"/>
  <c r="AK14"/>
  <c r="AN14"/>
  <c r="AO14"/>
  <c r="AP14"/>
  <c r="AQ14"/>
  <c r="AR14"/>
  <c r="AS14"/>
  <c r="E15"/>
  <c r="G15"/>
  <c r="K15"/>
  <c r="M15"/>
  <c r="Q15"/>
  <c r="S15"/>
  <c r="W15"/>
  <c r="Y15"/>
  <c r="AC15"/>
  <c r="AE15"/>
  <c r="AI15"/>
  <c r="AK15"/>
  <c r="AN15"/>
  <c r="AO15"/>
  <c r="AP15"/>
  <c r="AQ15"/>
  <c r="AR15"/>
  <c r="AS15"/>
  <c r="E16"/>
  <c r="G16"/>
  <c r="K16"/>
  <c r="M16"/>
  <c r="Q16"/>
  <c r="S16"/>
  <c r="W16"/>
  <c r="Y16"/>
  <c r="AC16"/>
  <c r="AE16"/>
  <c r="AI16"/>
  <c r="AK16"/>
  <c r="AN16"/>
  <c r="AO16"/>
  <c r="AP16"/>
  <c r="AQ16"/>
  <c r="AR16"/>
  <c r="AS16"/>
  <c r="E17"/>
  <c r="G17"/>
  <c r="K17"/>
  <c r="M17"/>
  <c r="Q17"/>
  <c r="S17"/>
  <c r="W17"/>
  <c r="Y17"/>
  <c r="AC17"/>
  <c r="AE17"/>
  <c r="AI17"/>
  <c r="AK17"/>
  <c r="AN17"/>
  <c r="AO17"/>
  <c r="AP17"/>
  <c r="AQ17"/>
  <c r="AR17"/>
  <c r="AS17"/>
  <c r="E18"/>
  <c r="G18"/>
  <c r="K18"/>
  <c r="M18"/>
  <c r="Q18"/>
  <c r="S18"/>
  <c r="W18"/>
  <c r="Y18"/>
  <c r="AC18"/>
  <c r="AE18"/>
  <c r="AI18"/>
  <c r="AK18"/>
  <c r="AN18"/>
  <c r="AO18"/>
  <c r="AP18"/>
  <c r="AQ18"/>
  <c r="AR18"/>
  <c r="AS18"/>
  <c r="E19"/>
  <c r="G19"/>
  <c r="K19"/>
  <c r="M19"/>
  <c r="Q19"/>
  <c r="S19"/>
  <c r="W19"/>
  <c r="Y19"/>
  <c r="AC19"/>
  <c r="AE19"/>
  <c r="AI19"/>
  <c r="AK19"/>
  <c r="AN19"/>
  <c r="AO19"/>
  <c r="AP19"/>
  <c r="AQ19"/>
  <c r="AR19"/>
  <c r="AS19"/>
  <c r="E20"/>
  <c r="G20"/>
  <c r="K20"/>
  <c r="M20"/>
  <c r="Q20"/>
  <c r="S20"/>
  <c r="W20"/>
  <c r="Y20"/>
  <c r="AC20"/>
  <c r="AE20"/>
  <c r="AI20"/>
  <c r="AK20"/>
  <c r="AN20"/>
  <c r="AO20"/>
  <c r="AP20"/>
  <c r="AQ20"/>
  <c r="AR20"/>
  <c r="AS20"/>
  <c r="E21"/>
  <c r="G21"/>
  <c r="K21"/>
  <c r="M21"/>
  <c r="Q21"/>
  <c r="S21"/>
  <c r="W21"/>
  <c r="Y21"/>
  <c r="AC21"/>
  <c r="AE21"/>
  <c r="AI21"/>
  <c r="AK21"/>
  <c r="AN21"/>
  <c r="AO21"/>
  <c r="AP21"/>
  <c r="AQ21"/>
  <c r="AR21"/>
  <c r="AS21"/>
  <c r="E22"/>
  <c r="G22"/>
  <c r="K22"/>
  <c r="M22"/>
  <c r="Q22"/>
  <c r="S22"/>
  <c r="W22"/>
  <c r="Y22"/>
  <c r="AC22"/>
  <c r="AE22"/>
  <c r="AI22"/>
  <c r="AK22"/>
  <c r="AN22"/>
  <c r="AO22"/>
  <c r="AP22"/>
  <c r="AQ22"/>
  <c r="AR22"/>
  <c r="AS22"/>
  <c r="E23"/>
  <c r="G23"/>
  <c r="K23"/>
  <c r="M23"/>
  <c r="Q23"/>
  <c r="S23"/>
  <c r="W23"/>
  <c r="Y23"/>
  <c r="AC23"/>
  <c r="AE23"/>
  <c r="AI23"/>
  <c r="AK23"/>
  <c r="AN23"/>
  <c r="AO23"/>
  <c r="AP23"/>
  <c r="AQ23"/>
  <c r="AR23"/>
  <c r="AS23"/>
  <c r="E24"/>
  <c r="G24"/>
  <c r="K24"/>
  <c r="M24"/>
  <c r="Q24"/>
  <c r="S24"/>
  <c r="W24"/>
  <c r="Y24"/>
  <c r="AC24"/>
  <c r="AE24"/>
  <c r="AI24"/>
  <c r="AK24"/>
  <c r="AN24"/>
  <c r="AO24"/>
  <c r="AP24"/>
  <c r="AQ24"/>
  <c r="AR24"/>
  <c r="AS24"/>
  <c r="E25"/>
  <c r="G25"/>
  <c r="K25"/>
  <c r="M25"/>
  <c r="Q25"/>
  <c r="S25"/>
  <c r="AC25"/>
  <c r="AE25"/>
  <c r="AI25"/>
  <c r="AK25"/>
  <c r="AN25"/>
  <c r="AP25"/>
  <c r="AR25"/>
  <c r="AS25"/>
  <c r="D26"/>
  <c r="E26"/>
  <c r="F26"/>
  <c r="G26"/>
  <c r="H26"/>
  <c r="I26"/>
  <c r="J26"/>
  <c r="K26"/>
  <c r="L26"/>
  <c r="M26"/>
  <c r="N26"/>
  <c r="O26"/>
  <c r="P26"/>
  <c r="U47"/>
  <c r="Q26"/>
  <c r="R26"/>
  <c r="S26"/>
  <c r="T26"/>
  <c r="U26"/>
  <c r="V26"/>
  <c r="Z26"/>
  <c r="AA26"/>
  <c r="AA148"/>
  <c r="AB26"/>
  <c r="AG47"/>
  <c r="AC26"/>
  <c r="AD26"/>
  <c r="AE26"/>
  <c r="AF26"/>
  <c r="AG26"/>
  <c r="AG150"/>
  <c r="AH26"/>
  <c r="AI26"/>
  <c r="AJ26"/>
  <c r="AK26"/>
  <c r="AL26"/>
  <c r="AM26"/>
  <c r="AN26"/>
  <c r="AR26"/>
  <c r="E29"/>
  <c r="G29"/>
  <c r="K29"/>
  <c r="M29"/>
  <c r="Q29"/>
  <c r="S29"/>
  <c r="W29"/>
  <c r="Y29"/>
  <c r="AC29"/>
  <c r="AE29"/>
  <c r="AI29"/>
  <c r="AK29"/>
  <c r="AN29"/>
  <c r="AO29"/>
  <c r="AP29"/>
  <c r="AQ29"/>
  <c r="AR29"/>
  <c r="AS29"/>
  <c r="E33"/>
  <c r="G33"/>
  <c r="K33"/>
  <c r="M33"/>
  <c r="Q33"/>
  <c r="S33"/>
  <c r="W33"/>
  <c r="Y33"/>
  <c r="AC33"/>
  <c r="AE33"/>
  <c r="AI33"/>
  <c r="AK33"/>
  <c r="AN33"/>
  <c r="AO33"/>
  <c r="AP33"/>
  <c r="AQ33"/>
  <c r="AR33"/>
  <c r="AS33"/>
  <c r="E30"/>
  <c r="G30"/>
  <c r="K30"/>
  <c r="M30"/>
  <c r="Q30"/>
  <c r="S30"/>
  <c r="W30"/>
  <c r="Y30"/>
  <c r="AC30"/>
  <c r="AE30"/>
  <c r="AI30"/>
  <c r="AK30"/>
  <c r="AN30"/>
  <c r="AO30"/>
  <c r="AP30"/>
  <c r="AQ30"/>
  <c r="AR30"/>
  <c r="AS30"/>
  <c r="E31"/>
  <c r="G31"/>
  <c r="K31"/>
  <c r="M31"/>
  <c r="Q31"/>
  <c r="S31"/>
  <c r="W31"/>
  <c r="Y31"/>
  <c r="AC31"/>
  <c r="AE31"/>
  <c r="AI31"/>
  <c r="AK31"/>
  <c r="AN31"/>
  <c r="AO31"/>
  <c r="AP31"/>
  <c r="AQ31"/>
  <c r="AR31"/>
  <c r="AS31"/>
  <c r="E32"/>
  <c r="G32"/>
  <c r="K32"/>
  <c r="M32"/>
  <c r="Q32"/>
  <c r="S32"/>
  <c r="W32"/>
  <c r="Y32"/>
  <c r="AC32"/>
  <c r="AE32"/>
  <c r="AI32"/>
  <c r="AK32"/>
  <c r="AN32"/>
  <c r="AO32"/>
  <c r="AP32"/>
  <c r="AQ32"/>
  <c r="AR32"/>
  <c r="AS32"/>
  <c r="E34"/>
  <c r="G34"/>
  <c r="K34"/>
  <c r="M34"/>
  <c r="Q34"/>
  <c r="S34"/>
  <c r="W34"/>
  <c r="Y34"/>
  <c r="AC34"/>
  <c r="AE34"/>
  <c r="AI34"/>
  <c r="AK34"/>
  <c r="AN34"/>
  <c r="AO34"/>
  <c r="AP34"/>
  <c r="AQ34"/>
  <c r="AR34"/>
  <c r="AS34"/>
  <c r="E35"/>
  <c r="G35"/>
  <c r="K35"/>
  <c r="M35"/>
  <c r="Q35"/>
  <c r="S35"/>
  <c r="W35"/>
  <c r="Y35"/>
  <c r="AC35"/>
  <c r="AE35"/>
  <c r="AI35"/>
  <c r="AK35"/>
  <c r="AN35"/>
  <c r="AO35"/>
  <c r="AP35"/>
  <c r="AQ35"/>
  <c r="AR35"/>
  <c r="AS35"/>
  <c r="E36"/>
  <c r="G36"/>
  <c r="K36"/>
  <c r="M36"/>
  <c r="Q36"/>
  <c r="S36"/>
  <c r="W36"/>
  <c r="Y36"/>
  <c r="AC36"/>
  <c r="AE36"/>
  <c r="AI36"/>
  <c r="AK36"/>
  <c r="AN36"/>
  <c r="AO36"/>
  <c r="AP36"/>
  <c r="AQ36"/>
  <c r="AR36"/>
  <c r="AS36"/>
  <c r="E38"/>
  <c r="G38"/>
  <c r="K38"/>
  <c r="M38"/>
  <c r="Q38"/>
  <c r="S38"/>
  <c r="W38"/>
  <c r="Y38"/>
  <c r="AC38"/>
  <c r="AE38"/>
  <c r="AI38"/>
  <c r="AK38"/>
  <c r="AN38"/>
  <c r="AO38"/>
  <c r="AP38"/>
  <c r="AQ38"/>
  <c r="AR38"/>
  <c r="AS38"/>
  <c r="E39"/>
  <c r="G39"/>
  <c r="K39"/>
  <c r="M39"/>
  <c r="Q39"/>
  <c r="S39"/>
  <c r="W39"/>
  <c r="Y39"/>
  <c r="AC39"/>
  <c r="AE39"/>
  <c r="AI39"/>
  <c r="AK39"/>
  <c r="AN39"/>
  <c r="AO39"/>
  <c r="AP39"/>
  <c r="AQ39"/>
  <c r="AR39"/>
  <c r="AS39"/>
  <c r="E40"/>
  <c r="G40"/>
  <c r="K40"/>
  <c r="M40"/>
  <c r="Q40"/>
  <c r="S40"/>
  <c r="W40"/>
  <c r="Y40"/>
  <c r="AC40"/>
  <c r="AE40"/>
  <c r="AI40"/>
  <c r="AK40"/>
  <c r="AN40"/>
  <c r="AO40"/>
  <c r="AP40"/>
  <c r="AQ40"/>
  <c r="AR40"/>
  <c r="AS40"/>
  <c r="E41"/>
  <c r="G41"/>
  <c r="K41"/>
  <c r="M41"/>
  <c r="Q41"/>
  <c r="S41"/>
  <c r="W41"/>
  <c r="Y41"/>
  <c r="AC41"/>
  <c r="AE41"/>
  <c r="AI41"/>
  <c r="AK41"/>
  <c r="AN41"/>
  <c r="AO41"/>
  <c r="AP41"/>
  <c r="AQ41"/>
  <c r="AR41"/>
  <c r="AS41"/>
  <c r="E42"/>
  <c r="G42"/>
  <c r="K42"/>
  <c r="M42"/>
  <c r="Q42"/>
  <c r="S42"/>
  <c r="W42"/>
  <c r="Y42"/>
  <c r="AC42"/>
  <c r="AE42"/>
  <c r="AI42"/>
  <c r="AK42"/>
  <c r="AN42"/>
  <c r="AO42"/>
  <c r="AP42"/>
  <c r="AQ42"/>
  <c r="AR42"/>
  <c r="AS42"/>
  <c r="E43"/>
  <c r="G43"/>
  <c r="K43"/>
  <c r="M43"/>
  <c r="Q43"/>
  <c r="S43"/>
  <c r="W43"/>
  <c r="Y43"/>
  <c r="AC43"/>
  <c r="AE43"/>
  <c r="AI43"/>
  <c r="AK43"/>
  <c r="AN43"/>
  <c r="AO43"/>
  <c r="AP43"/>
  <c r="AQ43"/>
  <c r="AR43"/>
  <c r="AS43"/>
  <c r="E44"/>
  <c r="G44"/>
  <c r="K44"/>
  <c r="M44"/>
  <c r="Q44"/>
  <c r="S44"/>
  <c r="W44"/>
  <c r="Y44"/>
  <c r="AC44"/>
  <c r="AE44"/>
  <c r="AI44"/>
  <c r="AK44"/>
  <c r="AN44"/>
  <c r="AO44"/>
  <c r="AP44"/>
  <c r="AQ44"/>
  <c r="AR44"/>
  <c r="AS44"/>
  <c r="E45"/>
  <c r="G45"/>
  <c r="K45"/>
  <c r="M45"/>
  <c r="Q45"/>
  <c r="S45"/>
  <c r="W45"/>
  <c r="Y45"/>
  <c r="AC45"/>
  <c r="AE45"/>
  <c r="AI45"/>
  <c r="AK45"/>
  <c r="AN45"/>
  <c r="AO45"/>
  <c r="AP45"/>
  <c r="AQ45"/>
  <c r="AR45"/>
  <c r="AS45"/>
  <c r="E46"/>
  <c r="G46"/>
  <c r="K46"/>
  <c r="M46"/>
  <c r="Q46"/>
  <c r="S46"/>
  <c r="W46"/>
  <c r="Y46"/>
  <c r="AC46"/>
  <c r="AE46"/>
  <c r="AI46"/>
  <c r="AK46"/>
  <c r="AN46"/>
  <c r="AO46"/>
  <c r="AP46"/>
  <c r="AQ46"/>
  <c r="AR46"/>
  <c r="AS46"/>
  <c r="AS47"/>
  <c r="D47"/>
  <c r="E47"/>
  <c r="F47"/>
  <c r="G47"/>
  <c r="H47"/>
  <c r="I47"/>
  <c r="J47"/>
  <c r="K47"/>
  <c r="L47"/>
  <c r="M47"/>
  <c r="N47"/>
  <c r="O47"/>
  <c r="P47"/>
  <c r="Q47"/>
  <c r="R47"/>
  <c r="S47"/>
  <c r="T47"/>
  <c r="V47"/>
  <c r="W47"/>
  <c r="X47"/>
  <c r="Y47"/>
  <c r="Z47"/>
  <c r="AA47"/>
  <c r="AB47"/>
  <c r="AC47"/>
  <c r="AD47"/>
  <c r="AE47"/>
  <c r="AF47"/>
  <c r="AH47"/>
  <c r="AI47"/>
  <c r="AJ47"/>
  <c r="AK47"/>
  <c r="AL47"/>
  <c r="AM47"/>
  <c r="AP47"/>
  <c r="E49"/>
  <c r="G49"/>
  <c r="E51"/>
  <c r="G51"/>
  <c r="E57"/>
  <c r="G57"/>
  <c r="K57"/>
  <c r="M57"/>
  <c r="Q57"/>
  <c r="S57"/>
  <c r="W57"/>
  <c r="Y57"/>
  <c r="AC57"/>
  <c r="AE57"/>
  <c r="AI57"/>
  <c r="AK57"/>
  <c r="AN57"/>
  <c r="AN60"/>
  <c r="AO57"/>
  <c r="AP57"/>
  <c r="AQ57"/>
  <c r="AR57"/>
  <c r="AS57"/>
  <c r="AS60"/>
  <c r="E58"/>
  <c r="G58"/>
  <c r="K58"/>
  <c r="M58"/>
  <c r="Q58"/>
  <c r="S58"/>
  <c r="W58"/>
  <c r="Y58"/>
  <c r="AC58"/>
  <c r="AE58"/>
  <c r="AI58"/>
  <c r="AK58"/>
  <c r="AN58"/>
  <c r="AO58"/>
  <c r="AP58"/>
  <c r="AP61"/>
  <c r="AQ58"/>
  <c r="AR58"/>
  <c r="AS58"/>
  <c r="E59"/>
  <c r="G59"/>
  <c r="K59"/>
  <c r="M59"/>
  <c r="Q59"/>
  <c r="S59"/>
  <c r="W59"/>
  <c r="Y59"/>
  <c r="AC59"/>
  <c r="AE59"/>
  <c r="AI59"/>
  <c r="AK59"/>
  <c r="AN59"/>
  <c r="AO59"/>
  <c r="AP59"/>
  <c r="AQ59"/>
  <c r="AR59"/>
  <c r="AS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R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S61"/>
  <c r="E63"/>
  <c r="G63"/>
  <c r="K63"/>
  <c r="M63"/>
  <c r="Q63"/>
  <c r="S63"/>
  <c r="W63"/>
  <c r="Y63"/>
  <c r="AC63"/>
  <c r="AE63"/>
  <c r="AI63"/>
  <c r="AK63"/>
  <c r="AN63"/>
  <c r="AO63"/>
  <c r="AP63"/>
  <c r="AQ63"/>
  <c r="AR63"/>
  <c r="AS63"/>
  <c r="E64"/>
  <c r="G64"/>
  <c r="K64"/>
  <c r="M64"/>
  <c r="Q64"/>
  <c r="S64"/>
  <c r="W64"/>
  <c r="Y64"/>
  <c r="AC64"/>
  <c r="AE64"/>
  <c r="AI64"/>
  <c r="AK64"/>
  <c r="AN64"/>
  <c r="AO64"/>
  <c r="AP64"/>
  <c r="AQ64"/>
  <c r="AR64"/>
  <c r="AS64"/>
  <c r="E65"/>
  <c r="G65"/>
  <c r="K65"/>
  <c r="M65"/>
  <c r="Q65"/>
  <c r="S65"/>
  <c r="W65"/>
  <c r="Y65"/>
  <c r="AC65"/>
  <c r="AE65"/>
  <c r="AI65"/>
  <c r="AK65"/>
  <c r="AN65"/>
  <c r="AO65"/>
  <c r="AP65"/>
  <c r="AQ65"/>
  <c r="AR65"/>
  <c r="AS65"/>
  <c r="E66"/>
  <c r="G66"/>
  <c r="K66"/>
  <c r="M66"/>
  <c r="Q66"/>
  <c r="S66"/>
  <c r="W66"/>
  <c r="Y66"/>
  <c r="AC66"/>
  <c r="AE66"/>
  <c r="AI66"/>
  <c r="AK66"/>
  <c r="AN66"/>
  <c r="AO66"/>
  <c r="AP66"/>
  <c r="AQ66"/>
  <c r="AR66"/>
  <c r="AS66"/>
  <c r="E67"/>
  <c r="G67"/>
  <c r="K67"/>
  <c r="M67"/>
  <c r="Q67"/>
  <c r="S67"/>
  <c r="W67"/>
  <c r="Y67"/>
  <c r="AC67"/>
  <c r="AE67"/>
  <c r="AI67"/>
  <c r="AK67"/>
  <c r="AN67"/>
  <c r="AO67"/>
  <c r="AP67"/>
  <c r="AQ67"/>
  <c r="AR67"/>
  <c r="AS67"/>
  <c r="E68"/>
  <c r="G68"/>
  <c r="K68"/>
  <c r="M68"/>
  <c r="Q68"/>
  <c r="S68"/>
  <c r="W68"/>
  <c r="Y68"/>
  <c r="AC68"/>
  <c r="AE68"/>
  <c r="AI68"/>
  <c r="AK68"/>
  <c r="AN68"/>
  <c r="AO68"/>
  <c r="AP68"/>
  <c r="AQ68"/>
  <c r="AR68"/>
  <c r="AS68"/>
  <c r="E69"/>
  <c r="G69"/>
  <c r="K69"/>
  <c r="M69"/>
  <c r="Q69"/>
  <c r="S69"/>
  <c r="W69"/>
  <c r="Y69"/>
  <c r="AC69"/>
  <c r="AE69"/>
  <c r="AI69"/>
  <c r="AK69"/>
  <c r="AN69"/>
  <c r="AO69"/>
  <c r="AP69"/>
  <c r="AQ69"/>
  <c r="AR69"/>
  <c r="AS69"/>
  <c r="E70"/>
  <c r="G70"/>
  <c r="K70"/>
  <c r="M70"/>
  <c r="Q70"/>
  <c r="S70"/>
  <c r="W70"/>
  <c r="Y70"/>
  <c r="AC70"/>
  <c r="AE70"/>
  <c r="AI70"/>
  <c r="AK70"/>
  <c r="AN70"/>
  <c r="AO70"/>
  <c r="AP70"/>
  <c r="AQ70"/>
  <c r="AR70"/>
  <c r="AS70"/>
  <c r="E71"/>
  <c r="G71"/>
  <c r="K71"/>
  <c r="M71"/>
  <c r="Q71"/>
  <c r="S71"/>
  <c r="W71"/>
  <c r="Y71"/>
  <c r="AC71"/>
  <c r="AE71"/>
  <c r="AI71"/>
  <c r="AK71"/>
  <c r="AN71"/>
  <c r="AO71"/>
  <c r="AP71"/>
  <c r="AQ71"/>
  <c r="AR71"/>
  <c r="AS71"/>
  <c r="E72"/>
  <c r="G72"/>
  <c r="K72"/>
  <c r="M72"/>
  <c r="Q72"/>
  <c r="S72"/>
  <c r="W72"/>
  <c r="Y72"/>
  <c r="AC72"/>
  <c r="AE72"/>
  <c r="AI72"/>
  <c r="AK72"/>
  <c r="AN72"/>
  <c r="AO72"/>
  <c r="AP72"/>
  <c r="AQ72"/>
  <c r="AR72"/>
  <c r="AS72"/>
  <c r="E73"/>
  <c r="G73"/>
  <c r="K73"/>
  <c r="M73"/>
  <c r="Q73"/>
  <c r="S73"/>
  <c r="W73"/>
  <c r="Y73"/>
  <c r="AC73"/>
  <c r="AE73"/>
  <c r="AI73"/>
  <c r="AK73"/>
  <c r="AN73"/>
  <c r="AO73"/>
  <c r="AP73"/>
  <c r="AQ73"/>
  <c r="AR73"/>
  <c r="AS73"/>
  <c r="E74"/>
  <c r="G74"/>
  <c r="K74"/>
  <c r="M74"/>
  <c r="Q74"/>
  <c r="S74"/>
  <c r="W74"/>
  <c r="Y74"/>
  <c r="AC74"/>
  <c r="AE74"/>
  <c r="AI74"/>
  <c r="AK74"/>
  <c r="AN74"/>
  <c r="AO74"/>
  <c r="AP74"/>
  <c r="AQ74"/>
  <c r="AR74"/>
  <c r="AS74"/>
  <c r="E75"/>
  <c r="G75"/>
  <c r="K75"/>
  <c r="M75"/>
  <c r="Q75"/>
  <c r="S75"/>
  <c r="W75"/>
  <c r="Y75"/>
  <c r="AC75"/>
  <c r="AE75"/>
  <c r="AI75"/>
  <c r="AK75"/>
  <c r="AN75"/>
  <c r="AO75"/>
  <c r="AP75"/>
  <c r="AQ75"/>
  <c r="AR75"/>
  <c r="AS75"/>
  <c r="E76"/>
  <c r="G76"/>
  <c r="K76"/>
  <c r="M76"/>
  <c r="Q76"/>
  <c r="S76"/>
  <c r="W76"/>
  <c r="Y76"/>
  <c r="AC76"/>
  <c r="AE76"/>
  <c r="AI76"/>
  <c r="AK76"/>
  <c r="AN76"/>
  <c r="AO76"/>
  <c r="AP76"/>
  <c r="AQ76"/>
  <c r="AR76"/>
  <c r="AS76"/>
  <c r="E77"/>
  <c r="G77"/>
  <c r="K77"/>
  <c r="M77"/>
  <c r="Q77"/>
  <c r="S77"/>
  <c r="W77"/>
  <c r="Y77"/>
  <c r="AC77"/>
  <c r="AE77"/>
  <c r="AI77"/>
  <c r="AK77"/>
  <c r="AN77"/>
  <c r="AO77"/>
  <c r="AP77"/>
  <c r="AQ77"/>
  <c r="AR77"/>
  <c r="AS77"/>
  <c r="E78"/>
  <c r="G78"/>
  <c r="K78"/>
  <c r="M78"/>
  <c r="Q78"/>
  <c r="S78"/>
  <c r="W78"/>
  <c r="Y78"/>
  <c r="AC78"/>
  <c r="AE78"/>
  <c r="AI78"/>
  <c r="AK78"/>
  <c r="AN78"/>
  <c r="AO78"/>
  <c r="AP78"/>
  <c r="AQ78"/>
  <c r="AR78"/>
  <c r="AS78"/>
  <c r="E79"/>
  <c r="G79"/>
  <c r="K79"/>
  <c r="M79"/>
  <c r="Q79"/>
  <c r="S79"/>
  <c r="W79"/>
  <c r="Y79"/>
  <c r="AC79"/>
  <c r="AE79"/>
  <c r="AI79"/>
  <c r="AK79"/>
  <c r="AN79"/>
  <c r="AO79"/>
  <c r="AP79"/>
  <c r="AQ79"/>
  <c r="AR79"/>
  <c r="AS79"/>
  <c r="E80"/>
  <c r="G80"/>
  <c r="K80"/>
  <c r="M80"/>
  <c r="Q80"/>
  <c r="S80"/>
  <c r="W80"/>
  <c r="Y80"/>
  <c r="AC80"/>
  <c r="AE80"/>
  <c r="AI80"/>
  <c r="AK80"/>
  <c r="AN80"/>
  <c r="AO80"/>
  <c r="AP80"/>
  <c r="AQ80"/>
  <c r="AR80"/>
  <c r="AS80"/>
  <c r="E81"/>
  <c r="G81"/>
  <c r="K81"/>
  <c r="M81"/>
  <c r="Q81"/>
  <c r="S81"/>
  <c r="W81"/>
  <c r="Y81"/>
  <c r="AC81"/>
  <c r="AE81"/>
  <c r="AI81"/>
  <c r="AK81"/>
  <c r="AN81"/>
  <c r="AO81"/>
  <c r="AP81"/>
  <c r="AQ81"/>
  <c r="AR81"/>
  <c r="AS81"/>
  <c r="E82"/>
  <c r="G82"/>
  <c r="K82"/>
  <c r="M82"/>
  <c r="Q82"/>
  <c r="S82"/>
  <c r="W82"/>
  <c r="Y82"/>
  <c r="AC82"/>
  <c r="AE82"/>
  <c r="AI82"/>
  <c r="AK82"/>
  <c r="AN82"/>
  <c r="AO82"/>
  <c r="AP82"/>
  <c r="AQ82"/>
  <c r="AR82"/>
  <c r="AS82"/>
  <c r="E83"/>
  <c r="G83"/>
  <c r="K83"/>
  <c r="M83"/>
  <c r="Q83"/>
  <c r="S83"/>
  <c r="W83"/>
  <c r="Y83"/>
  <c r="AC83"/>
  <c r="AE83"/>
  <c r="AI83"/>
  <c r="AK83"/>
  <c r="AN83"/>
  <c r="AO83"/>
  <c r="AP83"/>
  <c r="AQ83"/>
  <c r="AR83"/>
  <c r="AS83"/>
  <c r="E84"/>
  <c r="G84"/>
  <c r="K84"/>
  <c r="M84"/>
  <c r="Q84"/>
  <c r="S84"/>
  <c r="W84"/>
  <c r="Y84"/>
  <c r="AC84"/>
  <c r="AE84"/>
  <c r="AI84"/>
  <c r="AK84"/>
  <c r="AN84"/>
  <c r="AO84"/>
  <c r="AP84"/>
  <c r="AQ84"/>
  <c r="AR84"/>
  <c r="AS84"/>
  <c r="E85"/>
  <c r="G85"/>
  <c r="K85"/>
  <c r="M85"/>
  <c r="Q85"/>
  <c r="S85"/>
  <c r="W85"/>
  <c r="Y85"/>
  <c r="AC85"/>
  <c r="AE85"/>
  <c r="AI85"/>
  <c r="AK85"/>
  <c r="AN85"/>
  <c r="AO85"/>
  <c r="AP85"/>
  <c r="AQ85"/>
  <c r="AR85"/>
  <c r="AS85"/>
  <c r="E86"/>
  <c r="G86"/>
  <c r="K86"/>
  <c r="M86"/>
  <c r="Q86"/>
  <c r="S86"/>
  <c r="W86"/>
  <c r="Y86"/>
  <c r="AC86"/>
  <c r="AE86"/>
  <c r="AI86"/>
  <c r="AK86"/>
  <c r="AN86"/>
  <c r="AO86"/>
  <c r="AP86"/>
  <c r="AQ86"/>
  <c r="AR86"/>
  <c r="AS86"/>
  <c r="E87"/>
  <c r="G87"/>
  <c r="K87"/>
  <c r="M87"/>
  <c r="Q87"/>
  <c r="S87"/>
  <c r="W87"/>
  <c r="Y87"/>
  <c r="AC87"/>
  <c r="AE87"/>
  <c r="AI87"/>
  <c r="AK87"/>
  <c r="AN87"/>
  <c r="AO87"/>
  <c r="AP87"/>
  <c r="AQ87"/>
  <c r="AR87"/>
  <c r="AS87"/>
  <c r="E88"/>
  <c r="G88"/>
  <c r="K88"/>
  <c r="M88"/>
  <c r="Q88"/>
  <c r="S88"/>
  <c r="W88"/>
  <c r="Y88"/>
  <c r="AC88"/>
  <c r="AE88"/>
  <c r="AI88"/>
  <c r="AK88"/>
  <c r="AN88"/>
  <c r="AO88"/>
  <c r="AP88"/>
  <c r="AQ88"/>
  <c r="AR88"/>
  <c r="AS88"/>
  <c r="E89"/>
  <c r="G89"/>
  <c r="K89"/>
  <c r="M89"/>
  <c r="Q89"/>
  <c r="S89"/>
  <c r="W89"/>
  <c r="Y89"/>
  <c r="AC89"/>
  <c r="AE89"/>
  <c r="AI89"/>
  <c r="AK89"/>
  <c r="AN89"/>
  <c r="AO89"/>
  <c r="AP89"/>
  <c r="AQ89"/>
  <c r="AR89"/>
  <c r="AS89"/>
  <c r="E90"/>
  <c r="G90"/>
  <c r="K90"/>
  <c r="M90"/>
  <c r="Q90"/>
  <c r="S90"/>
  <c r="W90"/>
  <c r="Y90"/>
  <c r="AC90"/>
  <c r="AE90"/>
  <c r="AI90"/>
  <c r="AK90"/>
  <c r="AN90"/>
  <c r="AO90"/>
  <c r="AP90"/>
  <c r="AQ90"/>
  <c r="AR90"/>
  <c r="AS90"/>
  <c r="E91"/>
  <c r="G91"/>
  <c r="K91"/>
  <c r="M91"/>
  <c r="Q91"/>
  <c r="S91"/>
  <c r="W91"/>
  <c r="Y91"/>
  <c r="AC91"/>
  <c r="AE91"/>
  <c r="AI91"/>
  <c r="AK91"/>
  <c r="AN91"/>
  <c r="AO91"/>
  <c r="AP91"/>
  <c r="AQ91"/>
  <c r="AR91"/>
  <c r="AS91"/>
  <c r="E92"/>
  <c r="G92"/>
  <c r="K92"/>
  <c r="M92"/>
  <c r="Q92"/>
  <c r="S92"/>
  <c r="W92"/>
  <c r="Y92"/>
  <c r="AC92"/>
  <c r="AE92"/>
  <c r="AI92"/>
  <c r="AK92"/>
  <c r="AN92"/>
  <c r="AN99"/>
  <c r="AO92"/>
  <c r="AP92"/>
  <c r="AQ92"/>
  <c r="AR92"/>
  <c r="AS92"/>
  <c r="E93"/>
  <c r="G93"/>
  <c r="K93"/>
  <c r="M93"/>
  <c r="Q93"/>
  <c r="S93"/>
  <c r="W93"/>
  <c r="Y93"/>
  <c r="AC93"/>
  <c r="AE93"/>
  <c r="AI93"/>
  <c r="AK93"/>
  <c r="AN93"/>
  <c r="AO93"/>
  <c r="AP93"/>
  <c r="AQ93"/>
  <c r="AR93"/>
  <c r="AS93"/>
  <c r="E94"/>
  <c r="G94"/>
  <c r="K94"/>
  <c r="M94"/>
  <c r="Q94"/>
  <c r="S94"/>
  <c r="W94"/>
  <c r="Y94"/>
  <c r="AC94"/>
  <c r="AE94"/>
  <c r="AI94"/>
  <c r="AK94"/>
  <c r="AN94"/>
  <c r="AO94"/>
  <c r="AP94"/>
  <c r="AQ94"/>
  <c r="AR94"/>
  <c r="AS94"/>
  <c r="E95"/>
  <c r="G95"/>
  <c r="K95"/>
  <c r="M95"/>
  <c r="Q95"/>
  <c r="S95"/>
  <c r="W95"/>
  <c r="Y95"/>
  <c r="AC95"/>
  <c r="AE95"/>
  <c r="AI95"/>
  <c r="AK95"/>
  <c r="AN95"/>
  <c r="AO95"/>
  <c r="AP95"/>
  <c r="AQ95"/>
  <c r="AR95"/>
  <c r="AS95"/>
  <c r="E96"/>
  <c r="G96"/>
  <c r="K96"/>
  <c r="M96"/>
  <c r="Q96"/>
  <c r="S96"/>
  <c r="W96"/>
  <c r="Y96"/>
  <c r="AC96"/>
  <c r="AE96"/>
  <c r="AI96"/>
  <c r="AK96"/>
  <c r="AN96"/>
  <c r="AO96"/>
  <c r="AP96"/>
  <c r="AQ96"/>
  <c r="AR96"/>
  <c r="AS96"/>
  <c r="E97"/>
  <c r="G97"/>
  <c r="K97"/>
  <c r="M97"/>
  <c r="Q97"/>
  <c r="S97"/>
  <c r="W97"/>
  <c r="Y97"/>
  <c r="AC97"/>
  <c r="AE97"/>
  <c r="AI97"/>
  <c r="AK97"/>
  <c r="AN97"/>
  <c r="AO97"/>
  <c r="AP97"/>
  <c r="AQ97"/>
  <c r="AR97"/>
  <c r="AS97"/>
  <c r="E98"/>
  <c r="G98"/>
  <c r="K98"/>
  <c r="M98"/>
  <c r="Q98"/>
  <c r="S98"/>
  <c r="W98"/>
  <c r="Y98"/>
  <c r="AC98"/>
  <c r="AE98"/>
  <c r="AI98"/>
  <c r="AK98"/>
  <c r="AN98"/>
  <c r="AO98"/>
  <c r="AP98"/>
  <c r="AQ98"/>
  <c r="AR98"/>
  <c r="AS98"/>
  <c r="AS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P99"/>
  <c r="AR99"/>
  <c r="D100"/>
  <c r="E100"/>
  <c r="F100"/>
  <c r="G100"/>
  <c r="H100"/>
  <c r="I100"/>
  <c r="I138" s="1"/>
  <c r="J100"/>
  <c r="K100"/>
  <c r="L100"/>
  <c r="M100"/>
  <c r="N100"/>
  <c r="O100"/>
  <c r="P100"/>
  <c r="Q100"/>
  <c r="R100"/>
  <c r="S100"/>
  <c r="T100"/>
  <c r="U100"/>
  <c r="U150" s="1"/>
  <c r="V100"/>
  <c r="X100"/>
  <c r="Z100"/>
  <c r="AA100"/>
  <c r="AB100"/>
  <c r="AC100"/>
  <c r="AD100"/>
  <c r="AE100"/>
  <c r="AF100"/>
  <c r="AG100"/>
  <c r="AH100"/>
  <c r="AI100"/>
  <c r="AJ100"/>
  <c r="AK100"/>
  <c r="AL100"/>
  <c r="AM100"/>
  <c r="AS100"/>
  <c r="E107"/>
  <c r="G107"/>
  <c r="K107"/>
  <c r="M107"/>
  <c r="Q107"/>
  <c r="S107"/>
  <c r="W107"/>
  <c r="Y107"/>
  <c r="AC107"/>
  <c r="AE107"/>
  <c r="AI107"/>
  <c r="AK107"/>
  <c r="AN107"/>
  <c r="AO107"/>
  <c r="AP107"/>
  <c r="AQ107"/>
  <c r="AS107"/>
  <c r="E108"/>
  <c r="G108"/>
  <c r="K108"/>
  <c r="M108"/>
  <c r="Q108"/>
  <c r="S108"/>
  <c r="W108"/>
  <c r="Y108"/>
  <c r="AC108"/>
  <c r="AE108"/>
  <c r="AI108"/>
  <c r="AK108"/>
  <c r="AN108"/>
  <c r="AN121"/>
  <c r="AO108"/>
  <c r="AP108"/>
  <c r="AQ108"/>
  <c r="AS108"/>
  <c r="E109"/>
  <c r="G109"/>
  <c r="K109"/>
  <c r="M109"/>
  <c r="Q109"/>
  <c r="S109"/>
  <c r="W109"/>
  <c r="Y109"/>
  <c r="AC109"/>
  <c r="AE109"/>
  <c r="AI109"/>
  <c r="AK109"/>
  <c r="AN109"/>
  <c r="AO109"/>
  <c r="AP109"/>
  <c r="AQ109"/>
  <c r="AS109"/>
  <c r="E110"/>
  <c r="G110"/>
  <c r="K110"/>
  <c r="M110"/>
  <c r="Q110"/>
  <c r="S110"/>
  <c r="W110"/>
  <c r="Y110"/>
  <c r="AC110"/>
  <c r="AE110"/>
  <c r="AI110"/>
  <c r="AK110"/>
  <c r="AN110"/>
  <c r="AO110"/>
  <c r="AP110"/>
  <c r="AQ110"/>
  <c r="AS110"/>
  <c r="E111"/>
  <c r="G111"/>
  <c r="K111"/>
  <c r="M111"/>
  <c r="Q111"/>
  <c r="S111"/>
  <c r="W111"/>
  <c r="Y111"/>
  <c r="AC111"/>
  <c r="AE111"/>
  <c r="AI111"/>
  <c r="AK111"/>
  <c r="AN111"/>
  <c r="AO111"/>
  <c r="AP111"/>
  <c r="AQ111"/>
  <c r="AS111"/>
  <c r="E112"/>
  <c r="G112"/>
  <c r="K112"/>
  <c r="M112"/>
  <c r="Q112"/>
  <c r="S112"/>
  <c r="W112"/>
  <c r="Y112"/>
  <c r="AC112"/>
  <c r="AE112"/>
  <c r="AI112"/>
  <c r="AK112"/>
  <c r="AN112"/>
  <c r="AO112"/>
  <c r="AP112"/>
  <c r="AQ112"/>
  <c r="AS112"/>
  <c r="E113"/>
  <c r="G113"/>
  <c r="K113"/>
  <c r="M113"/>
  <c r="Q113"/>
  <c r="S113"/>
  <c r="W113"/>
  <c r="Y113"/>
  <c r="AC113"/>
  <c r="AE113"/>
  <c r="AI113"/>
  <c r="AK113"/>
  <c r="AN113"/>
  <c r="AO113"/>
  <c r="AP113"/>
  <c r="AQ113"/>
  <c r="AS113"/>
  <c r="E114"/>
  <c r="G114"/>
  <c r="K114"/>
  <c r="M114"/>
  <c r="Q114"/>
  <c r="S114"/>
  <c r="W114"/>
  <c r="Y114"/>
  <c r="AC114"/>
  <c r="AE114"/>
  <c r="AI114"/>
  <c r="AK114"/>
  <c r="AN114"/>
  <c r="AO114"/>
  <c r="AP114"/>
  <c r="AQ114"/>
  <c r="AS114"/>
  <c r="E115"/>
  <c r="G115"/>
  <c r="K115"/>
  <c r="M115"/>
  <c r="Q115"/>
  <c r="S115"/>
  <c r="W115"/>
  <c r="Y115"/>
  <c r="AC115"/>
  <c r="AE115"/>
  <c r="AI115"/>
  <c r="AK115"/>
  <c r="AN115"/>
  <c r="AO115"/>
  <c r="AP115"/>
  <c r="AQ115"/>
  <c r="AS115"/>
  <c r="E116"/>
  <c r="G116"/>
  <c r="K116"/>
  <c r="M116"/>
  <c r="Q116"/>
  <c r="S116"/>
  <c r="W116"/>
  <c r="Y116"/>
  <c r="AC116"/>
  <c r="AE116"/>
  <c r="AI116"/>
  <c r="AK116"/>
  <c r="AN116"/>
  <c r="AO116"/>
  <c r="AP116"/>
  <c r="AQ116"/>
  <c r="AS116"/>
  <c r="E117"/>
  <c r="G117"/>
  <c r="K117"/>
  <c r="M117"/>
  <c r="Q117"/>
  <c r="S117"/>
  <c r="W117"/>
  <c r="Y117"/>
  <c r="AC117"/>
  <c r="AE117"/>
  <c r="AI117"/>
  <c r="AK117"/>
  <c r="AN117"/>
  <c r="AO117"/>
  <c r="AP117"/>
  <c r="AQ117"/>
  <c r="AS117"/>
  <c r="E119"/>
  <c r="G119"/>
  <c r="K119"/>
  <c r="M119"/>
  <c r="Q119"/>
  <c r="S119"/>
  <c r="W119"/>
  <c r="Y119"/>
  <c r="AC119"/>
  <c r="AE119"/>
  <c r="AI119"/>
  <c r="AK119"/>
  <c r="AN119"/>
  <c r="AO119"/>
  <c r="AP119"/>
  <c r="AQ119"/>
  <c r="AS119"/>
  <c r="E120"/>
  <c r="G120"/>
  <c r="K120"/>
  <c r="M120"/>
  <c r="Q120"/>
  <c r="S120"/>
  <c r="W120"/>
  <c r="Y120"/>
  <c r="AC120"/>
  <c r="AE120"/>
  <c r="AI120"/>
  <c r="AK120"/>
  <c r="AN120"/>
  <c r="AO120"/>
  <c r="AP120"/>
  <c r="AQ120"/>
  <c r="AS120"/>
  <c r="D121"/>
  <c r="E121"/>
  <c r="F121"/>
  <c r="G121"/>
  <c r="I121"/>
  <c r="J121"/>
  <c r="K121"/>
  <c r="L121"/>
  <c r="M121"/>
  <c r="O121"/>
  <c r="P121"/>
  <c r="Q121"/>
  <c r="R121"/>
  <c r="S121"/>
  <c r="U121"/>
  <c r="V121"/>
  <c r="W121"/>
  <c r="X121"/>
  <c r="Y121"/>
  <c r="AA121"/>
  <c r="AB121"/>
  <c r="AC121"/>
  <c r="AD121"/>
  <c r="AE121"/>
  <c r="AG121"/>
  <c r="AH121"/>
  <c r="AI121"/>
  <c r="AJ121"/>
  <c r="AK121"/>
  <c r="AM121"/>
  <c r="AO121"/>
  <c r="D122"/>
  <c r="E122"/>
  <c r="F122"/>
  <c r="G122"/>
  <c r="I122"/>
  <c r="J122"/>
  <c r="K122"/>
  <c r="L122"/>
  <c r="M122"/>
  <c r="O122"/>
  <c r="P122"/>
  <c r="Q122"/>
  <c r="R122"/>
  <c r="S122"/>
  <c r="U122"/>
  <c r="V122"/>
  <c r="X122"/>
  <c r="AA122"/>
  <c r="AB122"/>
  <c r="AC122"/>
  <c r="AD122"/>
  <c r="AE122"/>
  <c r="AG122"/>
  <c r="AH122"/>
  <c r="AI122"/>
  <c r="AJ122"/>
  <c r="AK122"/>
  <c r="AM122"/>
  <c r="E125"/>
  <c r="G125"/>
  <c r="K125"/>
  <c r="M125"/>
  <c r="Q125"/>
  <c r="S125"/>
  <c r="W125"/>
  <c r="Y125"/>
  <c r="AC125"/>
  <c r="AE125"/>
  <c r="AI125"/>
  <c r="AK125"/>
  <c r="E126"/>
  <c r="G126"/>
  <c r="K126"/>
  <c r="M126"/>
  <c r="Q126"/>
  <c r="S126"/>
  <c r="W126"/>
  <c r="Y126"/>
  <c r="AC126"/>
  <c r="AE126"/>
  <c r="AI126"/>
  <c r="AK126"/>
  <c r="E127"/>
  <c r="G127"/>
  <c r="K127"/>
  <c r="M127"/>
  <c r="Q127"/>
  <c r="S127"/>
  <c r="W127"/>
  <c r="Y127"/>
  <c r="AC127"/>
  <c r="AE127"/>
  <c r="AI127"/>
  <c r="AK127"/>
  <c r="E128"/>
  <c r="G128"/>
  <c r="K128"/>
  <c r="M128"/>
  <c r="Q128"/>
  <c r="S128"/>
  <c r="W128"/>
  <c r="Y128"/>
  <c r="AC128"/>
  <c r="AE128"/>
  <c r="AI128"/>
  <c r="AK128"/>
  <c r="E129"/>
  <c r="G129"/>
  <c r="K129"/>
  <c r="M129"/>
  <c r="Q129"/>
  <c r="S129"/>
  <c r="W129"/>
  <c r="Y129"/>
  <c r="AC129"/>
  <c r="AE129"/>
  <c r="AI129"/>
  <c r="AK129"/>
  <c r="E130"/>
  <c r="G130"/>
  <c r="K130"/>
  <c r="M130"/>
  <c r="Q130"/>
  <c r="S130"/>
  <c r="W130"/>
  <c r="Y130"/>
  <c r="AC130"/>
  <c r="AE130"/>
  <c r="AI130"/>
  <c r="AK130"/>
  <c r="E131"/>
  <c r="G131"/>
  <c r="K131"/>
  <c r="M131"/>
  <c r="Q131"/>
  <c r="S131"/>
  <c r="W131"/>
  <c r="Y131"/>
  <c r="AC131"/>
  <c r="AE131"/>
  <c r="AI131"/>
  <c r="AK131"/>
  <c r="E132"/>
  <c r="G132"/>
  <c r="K132"/>
  <c r="M132"/>
  <c r="Q132"/>
  <c r="S132"/>
  <c r="W132"/>
  <c r="Y132"/>
  <c r="AC132"/>
  <c r="AE132"/>
  <c r="AI132"/>
  <c r="AK132"/>
  <c r="O138"/>
  <c r="AG138"/>
  <c r="I139"/>
  <c r="O140"/>
  <c r="AG140"/>
  <c r="I141"/>
  <c r="U141"/>
  <c r="O142"/>
  <c r="AG142"/>
  <c r="I143"/>
  <c r="U143"/>
  <c r="O144"/>
  <c r="AG144"/>
  <c r="I145"/>
  <c r="U145"/>
  <c r="O146"/>
  <c r="AG146"/>
  <c r="I147"/>
  <c r="U147"/>
  <c r="O148"/>
  <c r="AG148"/>
  <c r="I149"/>
  <c r="U149"/>
  <c r="O150"/>
  <c r="AM150"/>
  <c r="AS59" i="7"/>
  <c r="AR59"/>
  <c r="AQ59"/>
  <c r="AP59"/>
  <c r="AO59"/>
  <c r="AN59"/>
  <c r="AS58"/>
  <c r="AR58"/>
  <c r="AQ58"/>
  <c r="AP58"/>
  <c r="AO58"/>
  <c r="AN58"/>
  <c r="AS57"/>
  <c r="AS60"/>
  <c r="AR57"/>
  <c r="AQ57"/>
  <c r="AP57"/>
  <c r="AO57"/>
  <c r="AN57"/>
  <c r="AK59"/>
  <c r="AI59"/>
  <c r="AK58"/>
  <c r="AI58"/>
  <c r="AK57"/>
  <c r="AI57"/>
  <c r="AE59"/>
  <c r="AE58"/>
  <c r="AE57"/>
  <c r="AC59"/>
  <c r="AC58"/>
  <c r="AC57"/>
  <c r="Y59"/>
  <c r="Y58"/>
  <c r="Y57"/>
  <c r="W59"/>
  <c r="W58"/>
  <c r="W57"/>
  <c r="S59"/>
  <c r="S58"/>
  <c r="S57"/>
  <c r="Q59"/>
  <c r="Q58"/>
  <c r="Q57"/>
  <c r="M59"/>
  <c r="M58"/>
  <c r="M57"/>
  <c r="K59"/>
  <c r="K58"/>
  <c r="K57"/>
  <c r="G58"/>
  <c r="G57"/>
  <c r="E57"/>
  <c r="E58"/>
  <c r="E59"/>
  <c r="G59"/>
  <c r="AS46"/>
  <c r="AR46"/>
  <c r="AQ46"/>
  <c r="AP46"/>
  <c r="AO46"/>
  <c r="AN46"/>
  <c r="AK46"/>
  <c r="AI46"/>
  <c r="AE46"/>
  <c r="AC46"/>
  <c r="Y46"/>
  <c r="W46"/>
  <c r="S46"/>
  <c r="Q46"/>
  <c r="M46"/>
  <c r="K46"/>
  <c r="G46"/>
  <c r="E46"/>
  <c r="AS45"/>
  <c r="AR45"/>
  <c r="AQ45"/>
  <c r="AP45"/>
  <c r="AO45"/>
  <c r="AN45"/>
  <c r="AK45"/>
  <c r="AI45"/>
  <c r="AE45"/>
  <c r="AC45"/>
  <c r="Y45"/>
  <c r="W45"/>
  <c r="S45"/>
  <c r="Q45"/>
  <c r="M45"/>
  <c r="K45"/>
  <c r="G45"/>
  <c r="E45"/>
  <c r="AS44"/>
  <c r="AR44"/>
  <c r="AQ44"/>
  <c r="AP44"/>
  <c r="AO44"/>
  <c r="AN44"/>
  <c r="AK44"/>
  <c r="AI44"/>
  <c r="AE44"/>
  <c r="AC44"/>
  <c r="Y44"/>
  <c r="W44"/>
  <c r="S44"/>
  <c r="Q44"/>
  <c r="M44"/>
  <c r="K44"/>
  <c r="G44"/>
  <c r="E44"/>
  <c r="AS43"/>
  <c r="AR43"/>
  <c r="AQ43"/>
  <c r="AP43"/>
  <c r="AO43"/>
  <c r="AN43"/>
  <c r="AK43"/>
  <c r="AI43"/>
  <c r="AE43"/>
  <c r="AC43"/>
  <c r="Y43"/>
  <c r="W43"/>
  <c r="S43"/>
  <c r="Q43"/>
  <c r="M43"/>
  <c r="K43"/>
  <c r="G43"/>
  <c r="E43"/>
  <c r="AS42"/>
  <c r="AR42"/>
  <c r="AQ42"/>
  <c r="AP42"/>
  <c r="AO42"/>
  <c r="AN42"/>
  <c r="AK42"/>
  <c r="AI42"/>
  <c r="AE42"/>
  <c r="AC42"/>
  <c r="Y42"/>
  <c r="W42"/>
  <c r="S42"/>
  <c r="Q42"/>
  <c r="M42"/>
  <c r="K42"/>
  <c r="G42"/>
  <c r="E42"/>
  <c r="AS41"/>
  <c r="AR41"/>
  <c r="AQ41"/>
  <c r="AP41"/>
  <c r="AO41"/>
  <c r="AN41"/>
  <c r="AK41"/>
  <c r="AI41"/>
  <c r="AE41"/>
  <c r="AC41"/>
  <c r="Y41"/>
  <c r="W41"/>
  <c r="S41"/>
  <c r="Q41"/>
  <c r="M41"/>
  <c r="K41"/>
  <c r="G41"/>
  <c r="E41"/>
  <c r="AS11"/>
  <c r="AS12"/>
  <c r="AS13"/>
  <c r="AS14"/>
  <c r="AS15"/>
  <c r="AS16"/>
  <c r="AS17"/>
  <c r="AS18"/>
  <c r="AS19"/>
  <c r="AS20"/>
  <c r="AS21"/>
  <c r="AS22"/>
  <c r="AS23"/>
  <c r="AS24"/>
  <c r="AS25"/>
  <c r="AS29"/>
  <c r="AS33"/>
  <c r="AS30"/>
  <c r="AS31"/>
  <c r="AS32"/>
  <c r="AS34"/>
  <c r="AS35"/>
  <c r="AS36"/>
  <c r="AS38"/>
  <c r="AS39"/>
  <c r="AS40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99" s="1"/>
  <c r="AS83"/>
  <c r="AS84"/>
  <c r="AS85"/>
  <c r="AS86"/>
  <c r="AS87"/>
  <c r="AS88"/>
  <c r="AS89"/>
  <c r="AS90"/>
  <c r="AS91"/>
  <c r="AS92"/>
  <c r="AS93"/>
  <c r="AS94"/>
  <c r="AS95"/>
  <c r="AS96"/>
  <c r="AS97"/>
  <c r="AS98"/>
  <c r="AR11"/>
  <c r="AR12"/>
  <c r="AR26"/>
  <c r="AR13"/>
  <c r="AR14"/>
  <c r="AR15"/>
  <c r="AR16"/>
  <c r="AR17"/>
  <c r="AR18"/>
  <c r="AR19"/>
  <c r="AR20"/>
  <c r="AR21"/>
  <c r="AR22"/>
  <c r="AR23"/>
  <c r="AR24"/>
  <c r="AR25"/>
  <c r="AR29"/>
  <c r="AR47"/>
  <c r="AR33"/>
  <c r="AR30"/>
  <c r="AR31"/>
  <c r="AR32"/>
  <c r="AR34"/>
  <c r="AR35"/>
  <c r="AR36"/>
  <c r="AR61"/>
  <c r="AR38"/>
  <c r="AR39"/>
  <c r="AR40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P25"/>
  <c r="AP29"/>
  <c r="AP33"/>
  <c r="AP30"/>
  <c r="AP31"/>
  <c r="AP32"/>
  <c r="AP34"/>
  <c r="AP35"/>
  <c r="AP36"/>
  <c r="AP38"/>
  <c r="AP39"/>
  <c r="AP40"/>
  <c r="AP11"/>
  <c r="AP12"/>
  <c r="AP13"/>
  <c r="AP14"/>
  <c r="AP15"/>
  <c r="AP16"/>
  <c r="AP17"/>
  <c r="AP18"/>
  <c r="AP19"/>
  <c r="AP20"/>
  <c r="AP21"/>
  <c r="AP22"/>
  <c r="AP23"/>
  <c r="AP24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99" s="1"/>
  <c r="AP83"/>
  <c r="AP84"/>
  <c r="AP85"/>
  <c r="AP86"/>
  <c r="AP87"/>
  <c r="AP88"/>
  <c r="AP89"/>
  <c r="AP90"/>
  <c r="AP91"/>
  <c r="AP92"/>
  <c r="AP93"/>
  <c r="AP94"/>
  <c r="AP95"/>
  <c r="AP96"/>
  <c r="AP97"/>
  <c r="AP98"/>
  <c r="AN11"/>
  <c r="AN12"/>
  <c r="AN13"/>
  <c r="AN14"/>
  <c r="AN15"/>
  <c r="AN16"/>
  <c r="AN17"/>
  <c r="AN18"/>
  <c r="AN19"/>
  <c r="AN20"/>
  <c r="AN21"/>
  <c r="AN22"/>
  <c r="AN23"/>
  <c r="AN24"/>
  <c r="AN25"/>
  <c r="AN29"/>
  <c r="AN33"/>
  <c r="AN30"/>
  <c r="AN31"/>
  <c r="AO47"/>
  <c r="AN32"/>
  <c r="AN34"/>
  <c r="AN35"/>
  <c r="AN36"/>
  <c r="AN38"/>
  <c r="AN39"/>
  <c r="AN40"/>
  <c r="AN63"/>
  <c r="AN99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M100"/>
  <c r="AL100"/>
  <c r="AK100"/>
  <c r="AJ100"/>
  <c r="AI100"/>
  <c r="AH100"/>
  <c r="AG100"/>
  <c r="AF100"/>
  <c r="AE100"/>
  <c r="AD100"/>
  <c r="AC100"/>
  <c r="AB100"/>
  <c r="AA100"/>
  <c r="Z100"/>
  <c r="X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AS115"/>
  <c r="AQ115"/>
  <c r="AP115"/>
  <c r="AO115"/>
  <c r="AN115"/>
  <c r="AK115"/>
  <c r="AI115"/>
  <c r="AE115"/>
  <c r="AC115"/>
  <c r="Y115"/>
  <c r="W115"/>
  <c r="S115"/>
  <c r="Q115"/>
  <c r="M115"/>
  <c r="K115"/>
  <c r="G115"/>
  <c r="E115"/>
  <c r="AS114"/>
  <c r="AQ114"/>
  <c r="AP114"/>
  <c r="AO114"/>
  <c r="AN114"/>
  <c r="AK114"/>
  <c r="AI114"/>
  <c r="AE114"/>
  <c r="AC114"/>
  <c r="Y114"/>
  <c r="W114"/>
  <c r="S114"/>
  <c r="Q114"/>
  <c r="M114"/>
  <c r="K114"/>
  <c r="G114"/>
  <c r="E114"/>
  <c r="AS113"/>
  <c r="AQ113"/>
  <c r="AP113"/>
  <c r="AO113"/>
  <c r="AN113"/>
  <c r="AK113"/>
  <c r="AI113"/>
  <c r="AE113"/>
  <c r="AC113"/>
  <c r="Y113"/>
  <c r="W113"/>
  <c r="S113"/>
  <c r="Q113"/>
  <c r="M113"/>
  <c r="K113"/>
  <c r="G113"/>
  <c r="E113"/>
  <c r="AS117"/>
  <c r="AS109"/>
  <c r="AS119"/>
  <c r="AS107"/>
  <c r="AS108"/>
  <c r="AS110"/>
  <c r="AS111"/>
  <c r="AS112"/>
  <c r="AS116"/>
  <c r="AS120"/>
  <c r="AP117"/>
  <c r="AP119"/>
  <c r="AP121" s="1"/>
  <c r="AP107"/>
  <c r="AP108"/>
  <c r="AP109"/>
  <c r="AP110"/>
  <c r="AP111"/>
  <c r="AP112"/>
  <c r="AP116"/>
  <c r="AP120"/>
  <c r="AN109"/>
  <c r="AN107"/>
  <c r="AN108"/>
  <c r="AN110"/>
  <c r="AN111"/>
  <c r="AN112"/>
  <c r="AN116"/>
  <c r="AN117"/>
  <c r="AN119"/>
  <c r="AN120"/>
  <c r="AM122"/>
  <c r="AK122"/>
  <c r="AJ122"/>
  <c r="AI122"/>
  <c r="AH122"/>
  <c r="AM121"/>
  <c r="AK121"/>
  <c r="AJ121"/>
  <c r="AI121"/>
  <c r="AH121"/>
  <c r="AG122"/>
  <c r="AE122"/>
  <c r="AD122"/>
  <c r="AC122"/>
  <c r="AB122"/>
  <c r="AG121"/>
  <c r="AE121"/>
  <c r="AD121"/>
  <c r="AC121"/>
  <c r="AB121"/>
  <c r="AA122"/>
  <c r="X122"/>
  <c r="V122"/>
  <c r="AA121"/>
  <c r="Y121"/>
  <c r="X121"/>
  <c r="W121"/>
  <c r="V121"/>
  <c r="U122"/>
  <c r="S122"/>
  <c r="R122"/>
  <c r="Q122"/>
  <c r="P122"/>
  <c r="U121"/>
  <c r="S121"/>
  <c r="R121"/>
  <c r="Q121"/>
  <c r="P121"/>
  <c r="O122"/>
  <c r="M122"/>
  <c r="L122"/>
  <c r="K122"/>
  <c r="J122"/>
  <c r="O121"/>
  <c r="M121"/>
  <c r="L121"/>
  <c r="K121"/>
  <c r="J121"/>
  <c r="I122"/>
  <c r="G122"/>
  <c r="F122"/>
  <c r="E122"/>
  <c r="D122"/>
  <c r="AM61"/>
  <c r="AL61"/>
  <c r="AK61"/>
  <c r="AJ61"/>
  <c r="AI61"/>
  <c r="AH61"/>
  <c r="AM60"/>
  <c r="AL60"/>
  <c r="AK60"/>
  <c r="AJ60"/>
  <c r="AI60"/>
  <c r="AH60"/>
  <c r="AG61"/>
  <c r="AF61"/>
  <c r="AE61"/>
  <c r="AD61"/>
  <c r="AC61"/>
  <c r="AB61"/>
  <c r="AG60"/>
  <c r="AF60"/>
  <c r="AE60"/>
  <c r="AD60"/>
  <c r="AC60"/>
  <c r="AB60"/>
  <c r="AA61"/>
  <c r="Z61"/>
  <c r="Y61"/>
  <c r="X61"/>
  <c r="W61"/>
  <c r="V61"/>
  <c r="AA60"/>
  <c r="Z60"/>
  <c r="Y60"/>
  <c r="X60"/>
  <c r="W60"/>
  <c r="V60"/>
  <c r="U61"/>
  <c r="T61"/>
  <c r="S61"/>
  <c r="R61"/>
  <c r="Q61"/>
  <c r="P61"/>
  <c r="U60"/>
  <c r="T60"/>
  <c r="S60"/>
  <c r="R60"/>
  <c r="Q60"/>
  <c r="P60"/>
  <c r="O61"/>
  <c r="N61"/>
  <c r="M61"/>
  <c r="L61"/>
  <c r="K61"/>
  <c r="J61"/>
  <c r="O60"/>
  <c r="N60"/>
  <c r="M60"/>
  <c r="L60"/>
  <c r="K60"/>
  <c r="J60"/>
  <c r="I61"/>
  <c r="H61"/>
  <c r="G61"/>
  <c r="F61"/>
  <c r="E61"/>
  <c r="D61"/>
  <c r="D100"/>
  <c r="I60"/>
  <c r="H60"/>
  <c r="G60"/>
  <c r="F60"/>
  <c r="D60"/>
  <c r="E60"/>
  <c r="I99"/>
  <c r="I47"/>
  <c r="I26"/>
  <c r="I141"/>
  <c r="J26"/>
  <c r="O47" s="1"/>
  <c r="O99"/>
  <c r="O26"/>
  <c r="O143" s="1"/>
  <c r="P26"/>
  <c r="U47" s="1"/>
  <c r="U99"/>
  <c r="U26"/>
  <c r="V26"/>
  <c r="AA47"/>
  <c r="AA146"/>
  <c r="AA99"/>
  <c r="AA26"/>
  <c r="AB26"/>
  <c r="AG47"/>
  <c r="AG140"/>
  <c r="AG99"/>
  <c r="AG143"/>
  <c r="AG26"/>
  <c r="AM47"/>
  <c r="AM99"/>
  <c r="AM26"/>
  <c r="AM141"/>
  <c r="AT8"/>
  <c r="AO10"/>
  <c r="E11"/>
  <c r="G11"/>
  <c r="K11"/>
  <c r="M11"/>
  <c r="Q11"/>
  <c r="S11"/>
  <c r="W11"/>
  <c r="Y11"/>
  <c r="AC11"/>
  <c r="AE11"/>
  <c r="AI11"/>
  <c r="AK11"/>
  <c r="AO11"/>
  <c r="AQ11"/>
  <c r="E12"/>
  <c r="G12"/>
  <c r="K12"/>
  <c r="M12"/>
  <c r="Q12"/>
  <c r="S12"/>
  <c r="W12"/>
  <c r="Y12"/>
  <c r="AC12"/>
  <c r="AE12"/>
  <c r="AI12"/>
  <c r="AK12"/>
  <c r="AO12"/>
  <c r="AQ12"/>
  <c r="E13"/>
  <c r="G13"/>
  <c r="K13"/>
  <c r="M13"/>
  <c r="Q13"/>
  <c r="S13"/>
  <c r="W13"/>
  <c r="Y13"/>
  <c r="AC13"/>
  <c r="AE13"/>
  <c r="AI13"/>
  <c r="AK13"/>
  <c r="AO13"/>
  <c r="AQ13"/>
  <c r="E14"/>
  <c r="G14"/>
  <c r="K14"/>
  <c r="M14"/>
  <c r="Q14"/>
  <c r="S14"/>
  <c r="W14"/>
  <c r="Y14"/>
  <c r="AC14"/>
  <c r="AE14"/>
  <c r="AI14"/>
  <c r="AK14"/>
  <c r="AO14"/>
  <c r="AQ14"/>
  <c r="E15"/>
  <c r="G15"/>
  <c r="K15"/>
  <c r="M15"/>
  <c r="Q15"/>
  <c r="S15"/>
  <c r="W15"/>
  <c r="Y15"/>
  <c r="AC15"/>
  <c r="AE15"/>
  <c r="AI15"/>
  <c r="AK15"/>
  <c r="AO15"/>
  <c r="AQ15"/>
  <c r="E16"/>
  <c r="G16"/>
  <c r="K16"/>
  <c r="M16"/>
  <c r="Q16"/>
  <c r="S16"/>
  <c r="W16"/>
  <c r="Y16"/>
  <c r="AC16"/>
  <c r="AE16"/>
  <c r="AI16"/>
  <c r="AK16"/>
  <c r="AO16"/>
  <c r="AQ16"/>
  <c r="E17"/>
  <c r="G17"/>
  <c r="K17"/>
  <c r="M17"/>
  <c r="Q17"/>
  <c r="S17"/>
  <c r="W17"/>
  <c r="Y17"/>
  <c r="AC17"/>
  <c r="AE17"/>
  <c r="AI17"/>
  <c r="AK17"/>
  <c r="AO17"/>
  <c r="AQ17"/>
  <c r="E18"/>
  <c r="G18"/>
  <c r="K18"/>
  <c r="M18"/>
  <c r="Q18"/>
  <c r="S18"/>
  <c r="W18"/>
  <c r="Y18"/>
  <c r="AC18"/>
  <c r="AE18"/>
  <c r="AI18"/>
  <c r="AK18"/>
  <c r="AO18"/>
  <c r="AQ18"/>
  <c r="E19"/>
  <c r="G19"/>
  <c r="K19"/>
  <c r="M19"/>
  <c r="Q19"/>
  <c r="S19"/>
  <c r="W19"/>
  <c r="Y19"/>
  <c r="AC19"/>
  <c r="AE19"/>
  <c r="AI19"/>
  <c r="AK19"/>
  <c r="AO19"/>
  <c r="AQ19"/>
  <c r="E20"/>
  <c r="G20"/>
  <c r="K20"/>
  <c r="M20"/>
  <c r="Q20"/>
  <c r="S20"/>
  <c r="W20"/>
  <c r="Y20"/>
  <c r="AC20"/>
  <c r="AE20"/>
  <c r="AI20"/>
  <c r="AK20"/>
  <c r="AO20"/>
  <c r="AQ20"/>
  <c r="E21"/>
  <c r="G21"/>
  <c r="K21"/>
  <c r="M21"/>
  <c r="Q21"/>
  <c r="S21"/>
  <c r="W21"/>
  <c r="Y21"/>
  <c r="AC21"/>
  <c r="AE21"/>
  <c r="AI21"/>
  <c r="AK21"/>
  <c r="AO21"/>
  <c r="AQ21"/>
  <c r="E22"/>
  <c r="G22"/>
  <c r="K22"/>
  <c r="M22"/>
  <c r="Q22"/>
  <c r="S22"/>
  <c r="W22"/>
  <c r="Y22"/>
  <c r="AC22"/>
  <c r="AE22"/>
  <c r="AI22"/>
  <c r="AK22"/>
  <c r="AO22"/>
  <c r="AQ22"/>
  <c r="E23"/>
  <c r="G23"/>
  <c r="K23"/>
  <c r="M23"/>
  <c r="Q23"/>
  <c r="S23"/>
  <c r="W23"/>
  <c r="Y23"/>
  <c r="AC23"/>
  <c r="AE23"/>
  <c r="AI23"/>
  <c r="AK23"/>
  <c r="AO23"/>
  <c r="AQ23"/>
  <c r="E24"/>
  <c r="G24"/>
  <c r="K24"/>
  <c r="M24"/>
  <c r="Q24"/>
  <c r="S24"/>
  <c r="W24"/>
  <c r="Y24"/>
  <c r="AC24"/>
  <c r="AE24"/>
  <c r="AI24"/>
  <c r="AK24"/>
  <c r="AO24"/>
  <c r="AQ24"/>
  <c r="E25"/>
  <c r="G25"/>
  <c r="K25"/>
  <c r="M25"/>
  <c r="Q25"/>
  <c r="S25"/>
  <c r="AC25"/>
  <c r="AE25"/>
  <c r="AI25"/>
  <c r="AK25"/>
  <c r="D26"/>
  <c r="E26"/>
  <c r="F26"/>
  <c r="G26"/>
  <c r="H26"/>
  <c r="K26"/>
  <c r="L26"/>
  <c r="M26"/>
  <c r="N26"/>
  <c r="Q26"/>
  <c r="R26"/>
  <c r="S26"/>
  <c r="T26"/>
  <c r="X26"/>
  <c r="Z26"/>
  <c r="AC26"/>
  <c r="AD26"/>
  <c r="AE26"/>
  <c r="AF26"/>
  <c r="AH26"/>
  <c r="AI26"/>
  <c r="AJ26"/>
  <c r="AK26"/>
  <c r="AL26"/>
  <c r="E29"/>
  <c r="G29"/>
  <c r="K29"/>
  <c r="M29"/>
  <c r="Q29"/>
  <c r="S29"/>
  <c r="W29"/>
  <c r="Y29"/>
  <c r="AC29"/>
  <c r="AE29"/>
  <c r="AI29"/>
  <c r="AK29"/>
  <c r="AO29"/>
  <c r="AQ29"/>
  <c r="E33"/>
  <c r="G33"/>
  <c r="K33"/>
  <c r="M33"/>
  <c r="Q33"/>
  <c r="S33"/>
  <c r="W33"/>
  <c r="Y33"/>
  <c r="AC33"/>
  <c r="AE33"/>
  <c r="AI33"/>
  <c r="AK33"/>
  <c r="AO33"/>
  <c r="AQ33"/>
  <c r="E30"/>
  <c r="G30"/>
  <c r="K30"/>
  <c r="M30"/>
  <c r="Q30"/>
  <c r="S30"/>
  <c r="W30"/>
  <c r="Y30"/>
  <c r="AC30"/>
  <c r="AE30"/>
  <c r="AI30"/>
  <c r="AK30"/>
  <c r="AO30"/>
  <c r="AQ30"/>
  <c r="E31"/>
  <c r="G31"/>
  <c r="K31"/>
  <c r="M31"/>
  <c r="Q31"/>
  <c r="S31"/>
  <c r="W31"/>
  <c r="Y31"/>
  <c r="AC31"/>
  <c r="AE31"/>
  <c r="AI31"/>
  <c r="AK31"/>
  <c r="AO31"/>
  <c r="AQ31"/>
  <c r="E32"/>
  <c r="G32"/>
  <c r="K32"/>
  <c r="M32"/>
  <c r="Q32"/>
  <c r="S32"/>
  <c r="W32"/>
  <c r="Y32"/>
  <c r="AC32"/>
  <c r="AE32"/>
  <c r="AI32"/>
  <c r="AK32"/>
  <c r="AO32"/>
  <c r="AQ32"/>
  <c r="E34"/>
  <c r="G34"/>
  <c r="K34"/>
  <c r="M34"/>
  <c r="Q34"/>
  <c r="S34"/>
  <c r="W34"/>
  <c r="Y34"/>
  <c r="AC34"/>
  <c r="AE34"/>
  <c r="AI34"/>
  <c r="AK34"/>
  <c r="AO34"/>
  <c r="AQ34"/>
  <c r="E35"/>
  <c r="G35"/>
  <c r="K35"/>
  <c r="M35"/>
  <c r="Q35"/>
  <c r="S35"/>
  <c r="W35"/>
  <c r="Y35"/>
  <c r="AC35"/>
  <c r="AE35"/>
  <c r="AI35"/>
  <c r="AK35"/>
  <c r="AO35"/>
  <c r="AQ35"/>
  <c r="E36"/>
  <c r="G36"/>
  <c r="K36"/>
  <c r="M36"/>
  <c r="Q36"/>
  <c r="S36"/>
  <c r="W36"/>
  <c r="Y36"/>
  <c r="AC36"/>
  <c r="AE36"/>
  <c r="AI36"/>
  <c r="AK36"/>
  <c r="AO36"/>
  <c r="AQ36"/>
  <c r="E38"/>
  <c r="G38"/>
  <c r="K38"/>
  <c r="M38"/>
  <c r="Q38"/>
  <c r="S38"/>
  <c r="W38"/>
  <c r="Y38"/>
  <c r="AC38"/>
  <c r="AE38"/>
  <c r="AI38"/>
  <c r="AK38"/>
  <c r="AO38"/>
  <c r="AQ38"/>
  <c r="E39"/>
  <c r="G39"/>
  <c r="K39"/>
  <c r="M39"/>
  <c r="Q39"/>
  <c r="S39"/>
  <c r="W39"/>
  <c r="Y39"/>
  <c r="AC39"/>
  <c r="AE39"/>
  <c r="AI39"/>
  <c r="AK39"/>
  <c r="AO39"/>
  <c r="AQ39"/>
  <c r="E40"/>
  <c r="G40"/>
  <c r="K40"/>
  <c r="M40"/>
  <c r="Q40"/>
  <c r="S40"/>
  <c r="W40"/>
  <c r="Y40"/>
  <c r="AC40"/>
  <c r="AE40"/>
  <c r="AI40"/>
  <c r="AK40"/>
  <c r="AO40"/>
  <c r="AQ40"/>
  <c r="D47"/>
  <c r="E47"/>
  <c r="F47"/>
  <c r="G47"/>
  <c r="H47"/>
  <c r="J47"/>
  <c r="K47"/>
  <c r="L47"/>
  <c r="M47"/>
  <c r="N47"/>
  <c r="P47"/>
  <c r="Q47"/>
  <c r="R47"/>
  <c r="S47"/>
  <c r="T47"/>
  <c r="V47"/>
  <c r="W47"/>
  <c r="X47"/>
  <c r="Y47"/>
  <c r="Z47"/>
  <c r="AB47"/>
  <c r="AC47"/>
  <c r="AD47"/>
  <c r="AE47"/>
  <c r="AF47"/>
  <c r="AH47"/>
  <c r="AI47"/>
  <c r="AJ47"/>
  <c r="AK47"/>
  <c r="AL47"/>
  <c r="E63"/>
  <c r="G63"/>
  <c r="K63"/>
  <c r="M63"/>
  <c r="Q63"/>
  <c r="S63"/>
  <c r="W63"/>
  <c r="Y63"/>
  <c r="AC63"/>
  <c r="AE63"/>
  <c r="AI63"/>
  <c r="AK63"/>
  <c r="AO63"/>
  <c r="AQ63"/>
  <c r="E64"/>
  <c r="G64"/>
  <c r="K64"/>
  <c r="M64"/>
  <c r="Q64"/>
  <c r="S64"/>
  <c r="W64"/>
  <c r="Y64"/>
  <c r="AC64"/>
  <c r="AE64"/>
  <c r="AI64"/>
  <c r="AK64"/>
  <c r="AO64"/>
  <c r="AQ64"/>
  <c r="E65"/>
  <c r="G65"/>
  <c r="K65"/>
  <c r="M65"/>
  <c r="Q65"/>
  <c r="S65"/>
  <c r="W65"/>
  <c r="Y65"/>
  <c r="AC65"/>
  <c r="AE65"/>
  <c r="AI65"/>
  <c r="AK65"/>
  <c r="AO65"/>
  <c r="AQ65"/>
  <c r="E66"/>
  <c r="G66"/>
  <c r="K66"/>
  <c r="M66"/>
  <c r="Q66"/>
  <c r="S66"/>
  <c r="W66"/>
  <c r="Y66"/>
  <c r="AC66"/>
  <c r="AE66"/>
  <c r="AI66"/>
  <c r="AK66"/>
  <c r="AO66"/>
  <c r="AQ66"/>
  <c r="E67"/>
  <c r="G67"/>
  <c r="K67"/>
  <c r="M67"/>
  <c r="Q67"/>
  <c r="S67"/>
  <c r="W67"/>
  <c r="Y67"/>
  <c r="AC67"/>
  <c r="AE67"/>
  <c r="AI67"/>
  <c r="AK67"/>
  <c r="AO67"/>
  <c r="AQ67"/>
  <c r="E68"/>
  <c r="G68"/>
  <c r="K68"/>
  <c r="M68"/>
  <c r="Q68"/>
  <c r="S68"/>
  <c r="W68"/>
  <c r="Y68"/>
  <c r="AC68"/>
  <c r="AE68"/>
  <c r="AI68"/>
  <c r="AK68"/>
  <c r="AO68"/>
  <c r="AQ68"/>
  <c r="E69"/>
  <c r="G69"/>
  <c r="K69"/>
  <c r="M69"/>
  <c r="Q69"/>
  <c r="S69"/>
  <c r="W69"/>
  <c r="Y69"/>
  <c r="AC69"/>
  <c r="AE69"/>
  <c r="AI69"/>
  <c r="AK69"/>
  <c r="AO69"/>
  <c r="AQ69"/>
  <c r="E70"/>
  <c r="G70"/>
  <c r="K70"/>
  <c r="M70"/>
  <c r="Q70"/>
  <c r="S70"/>
  <c r="W70"/>
  <c r="Y70"/>
  <c r="AC70"/>
  <c r="AE70"/>
  <c r="AI70"/>
  <c r="AK70"/>
  <c r="AO70"/>
  <c r="AQ70"/>
  <c r="E71"/>
  <c r="G71"/>
  <c r="K71"/>
  <c r="M71"/>
  <c r="Q71"/>
  <c r="S71"/>
  <c r="W71"/>
  <c r="Y71"/>
  <c r="AC71"/>
  <c r="AE71"/>
  <c r="AI71"/>
  <c r="AK71"/>
  <c r="AO71"/>
  <c r="AQ71"/>
  <c r="E72"/>
  <c r="G72"/>
  <c r="K72"/>
  <c r="M72"/>
  <c r="Q72"/>
  <c r="S72"/>
  <c r="W72"/>
  <c r="Y72"/>
  <c r="AC72"/>
  <c r="AE72"/>
  <c r="AI72"/>
  <c r="AK72"/>
  <c r="AO72"/>
  <c r="AQ72"/>
  <c r="E73"/>
  <c r="G73"/>
  <c r="K73"/>
  <c r="M73"/>
  <c r="Q73"/>
  <c r="S73"/>
  <c r="W73"/>
  <c r="Y73"/>
  <c r="AC73"/>
  <c r="AE73"/>
  <c r="AI73"/>
  <c r="AK73"/>
  <c r="AO73"/>
  <c r="AQ73"/>
  <c r="E74"/>
  <c r="G74"/>
  <c r="K74"/>
  <c r="M74"/>
  <c r="Q74"/>
  <c r="S74"/>
  <c r="W74"/>
  <c r="Y74"/>
  <c r="AC74"/>
  <c r="AE74"/>
  <c r="AI74"/>
  <c r="AK74"/>
  <c r="AO74"/>
  <c r="AQ74"/>
  <c r="E75"/>
  <c r="G75"/>
  <c r="K75"/>
  <c r="M75"/>
  <c r="Q75"/>
  <c r="S75"/>
  <c r="W75"/>
  <c r="Y75"/>
  <c r="AC75"/>
  <c r="AE75"/>
  <c r="AI75"/>
  <c r="AK75"/>
  <c r="AO75"/>
  <c r="AQ75"/>
  <c r="E76"/>
  <c r="G76"/>
  <c r="K76"/>
  <c r="M76"/>
  <c r="Q76"/>
  <c r="S76"/>
  <c r="W76"/>
  <c r="Y76"/>
  <c r="AC76"/>
  <c r="AE76"/>
  <c r="AI76"/>
  <c r="AK76"/>
  <c r="AO76"/>
  <c r="AQ76"/>
  <c r="E77"/>
  <c r="G77"/>
  <c r="K77"/>
  <c r="M77"/>
  <c r="Q77"/>
  <c r="S77"/>
  <c r="W77"/>
  <c r="Y77"/>
  <c r="AC77"/>
  <c r="AE77"/>
  <c r="AI77"/>
  <c r="AK77"/>
  <c r="AO77"/>
  <c r="AQ77"/>
  <c r="E78"/>
  <c r="G78"/>
  <c r="K78"/>
  <c r="M78"/>
  <c r="Q78"/>
  <c r="S78"/>
  <c r="W78"/>
  <c r="Y78"/>
  <c r="AC78"/>
  <c r="AE78"/>
  <c r="AI78"/>
  <c r="AK78"/>
  <c r="AO78"/>
  <c r="AQ78"/>
  <c r="E79"/>
  <c r="G79"/>
  <c r="K79"/>
  <c r="M79"/>
  <c r="Q79"/>
  <c r="S79"/>
  <c r="W79"/>
  <c r="Y79"/>
  <c r="AC79"/>
  <c r="AE79"/>
  <c r="AI79"/>
  <c r="AK79"/>
  <c r="AO79"/>
  <c r="AQ79"/>
  <c r="E80"/>
  <c r="G80"/>
  <c r="K80"/>
  <c r="M80"/>
  <c r="Q80"/>
  <c r="S80"/>
  <c r="W80"/>
  <c r="Y80"/>
  <c r="AC80"/>
  <c r="AE80"/>
  <c r="AI80"/>
  <c r="AK80"/>
  <c r="AO80"/>
  <c r="AQ80"/>
  <c r="E81"/>
  <c r="G81"/>
  <c r="K81"/>
  <c r="M81"/>
  <c r="Q81"/>
  <c r="S81"/>
  <c r="W81"/>
  <c r="Y81"/>
  <c r="AC81"/>
  <c r="AE81"/>
  <c r="AI81"/>
  <c r="AK81"/>
  <c r="AO81"/>
  <c r="AQ81"/>
  <c r="E82"/>
  <c r="G82"/>
  <c r="K82"/>
  <c r="M82"/>
  <c r="Q82"/>
  <c r="S82"/>
  <c r="W82"/>
  <c r="Y82"/>
  <c r="AC82"/>
  <c r="AE82"/>
  <c r="AI82"/>
  <c r="AK82"/>
  <c r="AO82"/>
  <c r="AQ82"/>
  <c r="AQ99" s="1"/>
  <c r="E83"/>
  <c r="G83"/>
  <c r="K83"/>
  <c r="M83"/>
  <c r="Q83"/>
  <c r="S83"/>
  <c r="W83"/>
  <c r="Y83"/>
  <c r="AC83"/>
  <c r="AE83"/>
  <c r="AI83"/>
  <c r="AK83"/>
  <c r="AO83"/>
  <c r="AQ83"/>
  <c r="E84"/>
  <c r="G84"/>
  <c r="K84"/>
  <c r="M84"/>
  <c r="Q84"/>
  <c r="S84"/>
  <c r="W84"/>
  <c r="Y84"/>
  <c r="AC84"/>
  <c r="AE84"/>
  <c r="AI84"/>
  <c r="AK84"/>
  <c r="AO84"/>
  <c r="AQ84"/>
  <c r="E85"/>
  <c r="G85"/>
  <c r="K85"/>
  <c r="M85"/>
  <c r="Q85"/>
  <c r="S85"/>
  <c r="W85"/>
  <c r="Y85"/>
  <c r="AC85"/>
  <c r="AE85"/>
  <c r="AI85"/>
  <c r="AK85"/>
  <c r="AO85"/>
  <c r="AQ85"/>
  <c r="E86"/>
  <c r="G86"/>
  <c r="K86"/>
  <c r="M86"/>
  <c r="Q86"/>
  <c r="S86"/>
  <c r="W86"/>
  <c r="Y86"/>
  <c r="AC86"/>
  <c r="AE86"/>
  <c r="AI86"/>
  <c r="AK86"/>
  <c r="AO86"/>
  <c r="AQ86"/>
  <c r="E87"/>
  <c r="G87"/>
  <c r="K87"/>
  <c r="M87"/>
  <c r="Q87"/>
  <c r="S87"/>
  <c r="W87"/>
  <c r="Y87"/>
  <c r="AC87"/>
  <c r="AE87"/>
  <c r="AI87"/>
  <c r="AK87"/>
  <c r="AO87"/>
  <c r="AQ87"/>
  <c r="E88"/>
  <c r="G88"/>
  <c r="K88"/>
  <c r="M88"/>
  <c r="Q88"/>
  <c r="S88"/>
  <c r="W88"/>
  <c r="Y88"/>
  <c r="AC88"/>
  <c r="AE88"/>
  <c r="AI88"/>
  <c r="AK88"/>
  <c r="AO88"/>
  <c r="AQ88"/>
  <c r="E89"/>
  <c r="G89"/>
  <c r="K89"/>
  <c r="M89"/>
  <c r="Q89"/>
  <c r="S89"/>
  <c r="W89"/>
  <c r="Y89"/>
  <c r="AC89"/>
  <c r="AE89"/>
  <c r="AI89"/>
  <c r="AK89"/>
  <c r="AO89"/>
  <c r="AQ89"/>
  <c r="E90"/>
  <c r="G90"/>
  <c r="K90"/>
  <c r="M90"/>
  <c r="Q90"/>
  <c r="S90"/>
  <c r="W90"/>
  <c r="Y90"/>
  <c r="AC90"/>
  <c r="AE90"/>
  <c r="AI90"/>
  <c r="AK90"/>
  <c r="AO90"/>
  <c r="AQ90"/>
  <c r="E91"/>
  <c r="G91"/>
  <c r="K91"/>
  <c r="M91"/>
  <c r="Q91"/>
  <c r="S91"/>
  <c r="W91"/>
  <c r="Y91"/>
  <c r="AC91"/>
  <c r="AE91"/>
  <c r="AI91"/>
  <c r="AK91"/>
  <c r="AO91"/>
  <c r="AQ91"/>
  <c r="E92"/>
  <c r="G92"/>
  <c r="K92"/>
  <c r="M92"/>
  <c r="Q92"/>
  <c r="S92"/>
  <c r="W92"/>
  <c r="Y92"/>
  <c r="AC92"/>
  <c r="AE92"/>
  <c r="AI92"/>
  <c r="AK92"/>
  <c r="AO92"/>
  <c r="AQ92"/>
  <c r="E93"/>
  <c r="G93"/>
  <c r="K93"/>
  <c r="M93"/>
  <c r="Q93"/>
  <c r="S93"/>
  <c r="W93"/>
  <c r="Y93"/>
  <c r="AC93"/>
  <c r="AE93"/>
  <c r="AI93"/>
  <c r="AK93"/>
  <c r="AO93"/>
  <c r="AQ93"/>
  <c r="E94"/>
  <c r="G94"/>
  <c r="K94"/>
  <c r="M94"/>
  <c r="Q94"/>
  <c r="S94"/>
  <c r="W94"/>
  <c r="Y94"/>
  <c r="AC94"/>
  <c r="AE94"/>
  <c r="AI94"/>
  <c r="AK94"/>
  <c r="AO94"/>
  <c r="AQ94"/>
  <c r="E95"/>
  <c r="G95"/>
  <c r="K95"/>
  <c r="M95"/>
  <c r="Q95"/>
  <c r="S95"/>
  <c r="W95"/>
  <c r="Y95"/>
  <c r="AC95"/>
  <c r="AE95"/>
  <c r="AI95"/>
  <c r="AK95"/>
  <c r="AO95"/>
  <c r="AQ95"/>
  <c r="E96"/>
  <c r="G96"/>
  <c r="K96"/>
  <c r="M96"/>
  <c r="Q96"/>
  <c r="S96"/>
  <c r="W96"/>
  <c r="Y96"/>
  <c r="AC96"/>
  <c r="AE96"/>
  <c r="AI96"/>
  <c r="AK96"/>
  <c r="AO96"/>
  <c r="AQ96"/>
  <c r="E97"/>
  <c r="G97"/>
  <c r="K97"/>
  <c r="M97"/>
  <c r="Q97"/>
  <c r="S97"/>
  <c r="W97"/>
  <c r="Y97"/>
  <c r="AC97"/>
  <c r="AE97"/>
  <c r="AI97"/>
  <c r="AK97"/>
  <c r="AO97"/>
  <c r="AQ97"/>
  <c r="E98"/>
  <c r="G98"/>
  <c r="K98"/>
  <c r="M98"/>
  <c r="Q98"/>
  <c r="S98"/>
  <c r="W98"/>
  <c r="Y98"/>
  <c r="AC98"/>
  <c r="AE98"/>
  <c r="AI98"/>
  <c r="AK98"/>
  <c r="AO98"/>
  <c r="AQ98"/>
  <c r="D99"/>
  <c r="E99"/>
  <c r="F99"/>
  <c r="G99"/>
  <c r="H99"/>
  <c r="J99"/>
  <c r="K99"/>
  <c r="L99"/>
  <c r="M99"/>
  <c r="N99"/>
  <c r="P99"/>
  <c r="Q99"/>
  <c r="R99"/>
  <c r="S99"/>
  <c r="T99"/>
  <c r="V99"/>
  <c r="W99"/>
  <c r="X99"/>
  <c r="Y99"/>
  <c r="Z99"/>
  <c r="AB99"/>
  <c r="AC99"/>
  <c r="AD99"/>
  <c r="AE99"/>
  <c r="AF99"/>
  <c r="AH99"/>
  <c r="AI99"/>
  <c r="AJ99"/>
  <c r="AK99"/>
  <c r="AL99"/>
  <c r="E107"/>
  <c r="G107"/>
  <c r="K107"/>
  <c r="M107"/>
  <c r="Q107"/>
  <c r="S107"/>
  <c r="W107"/>
  <c r="Y107"/>
  <c r="AC107"/>
  <c r="AE107"/>
  <c r="AI107"/>
  <c r="AK107"/>
  <c r="AO107"/>
  <c r="AQ107"/>
  <c r="E108"/>
  <c r="G108"/>
  <c r="K108"/>
  <c r="M108"/>
  <c r="Q108"/>
  <c r="S108"/>
  <c r="W108"/>
  <c r="Y108"/>
  <c r="AC108"/>
  <c r="AE108"/>
  <c r="AI108"/>
  <c r="AK108"/>
  <c r="AO108"/>
  <c r="AQ108"/>
  <c r="E109"/>
  <c r="G109"/>
  <c r="K109"/>
  <c r="M109"/>
  <c r="Q109"/>
  <c r="S109"/>
  <c r="W109"/>
  <c r="Y109"/>
  <c r="AC109"/>
  <c r="AE109"/>
  <c r="AI109"/>
  <c r="AK109"/>
  <c r="AO109"/>
  <c r="AQ109"/>
  <c r="E110"/>
  <c r="G110"/>
  <c r="K110"/>
  <c r="M110"/>
  <c r="Q110"/>
  <c r="S110"/>
  <c r="W110"/>
  <c r="Y110"/>
  <c r="AC110"/>
  <c r="AE110"/>
  <c r="AI110"/>
  <c r="AK110"/>
  <c r="AO110"/>
  <c r="AQ110"/>
  <c r="E111"/>
  <c r="G111"/>
  <c r="K111"/>
  <c r="M111"/>
  <c r="Q111"/>
  <c r="S111"/>
  <c r="W111"/>
  <c r="Y111"/>
  <c r="AC111"/>
  <c r="AE111"/>
  <c r="AI111"/>
  <c r="AK111"/>
  <c r="AO111"/>
  <c r="AQ111"/>
  <c r="E112"/>
  <c r="G112"/>
  <c r="K112"/>
  <c r="M112"/>
  <c r="Q112"/>
  <c r="S112"/>
  <c r="W112"/>
  <c r="Y112"/>
  <c r="AC112"/>
  <c r="AE112"/>
  <c r="AI112"/>
  <c r="AK112"/>
  <c r="AO112"/>
  <c r="AQ112"/>
  <c r="E116"/>
  <c r="G116"/>
  <c r="K116"/>
  <c r="M116"/>
  <c r="Q116"/>
  <c r="S116"/>
  <c r="W116"/>
  <c r="Y116"/>
  <c r="AC116"/>
  <c r="AE116"/>
  <c r="AI116"/>
  <c r="AK116"/>
  <c r="AO116"/>
  <c r="AQ116"/>
  <c r="E117"/>
  <c r="G117"/>
  <c r="K117"/>
  <c r="M117"/>
  <c r="Q117"/>
  <c r="S117"/>
  <c r="W117"/>
  <c r="Y117"/>
  <c r="AC117"/>
  <c r="AE117"/>
  <c r="AI117"/>
  <c r="AK117"/>
  <c r="AO117"/>
  <c r="AQ117"/>
  <c r="E119"/>
  <c r="G119"/>
  <c r="K119"/>
  <c r="M119"/>
  <c r="Q119"/>
  <c r="S119"/>
  <c r="W119"/>
  <c r="Y119"/>
  <c r="AC119"/>
  <c r="AE119"/>
  <c r="AI119"/>
  <c r="AK119"/>
  <c r="AO119"/>
  <c r="AQ119"/>
  <c r="E120"/>
  <c r="G120"/>
  <c r="K120"/>
  <c r="M120"/>
  <c r="Q120"/>
  <c r="S120"/>
  <c r="W120"/>
  <c r="Y120"/>
  <c r="AC120"/>
  <c r="AE120"/>
  <c r="AI120"/>
  <c r="AK120"/>
  <c r="AO120"/>
  <c r="AQ120"/>
  <c r="D121"/>
  <c r="E121"/>
  <c r="F121"/>
  <c r="G121"/>
  <c r="I121"/>
  <c r="E125"/>
  <c r="G125"/>
  <c r="K125"/>
  <c r="M125"/>
  <c r="Q125"/>
  <c r="S125"/>
  <c r="W125"/>
  <c r="Y125"/>
  <c r="AC125"/>
  <c r="AE125"/>
  <c r="AI125"/>
  <c r="AK125"/>
  <c r="E126"/>
  <c r="G126"/>
  <c r="K126"/>
  <c r="M126"/>
  <c r="Q126"/>
  <c r="S126"/>
  <c r="W126"/>
  <c r="Y126"/>
  <c r="AC126"/>
  <c r="AE126"/>
  <c r="AI126"/>
  <c r="AK126"/>
  <c r="E127"/>
  <c r="G127"/>
  <c r="K127"/>
  <c r="M127"/>
  <c r="Q127"/>
  <c r="S127"/>
  <c r="W127"/>
  <c r="Y127"/>
  <c r="AC127"/>
  <c r="AE127"/>
  <c r="AI127"/>
  <c r="AK127"/>
  <c r="E128"/>
  <c r="G128"/>
  <c r="K128"/>
  <c r="M128"/>
  <c r="Q128"/>
  <c r="S128"/>
  <c r="W128"/>
  <c r="Y128"/>
  <c r="AC128"/>
  <c r="AE128"/>
  <c r="AI128"/>
  <c r="AK128"/>
  <c r="E129"/>
  <c r="G129"/>
  <c r="K129"/>
  <c r="M129"/>
  <c r="Q129"/>
  <c r="S129"/>
  <c r="W129"/>
  <c r="Y129"/>
  <c r="AC129"/>
  <c r="AE129"/>
  <c r="AI129"/>
  <c r="AK129"/>
  <c r="E130"/>
  <c r="G130"/>
  <c r="K130"/>
  <c r="M130"/>
  <c r="Q130"/>
  <c r="S130"/>
  <c r="W130"/>
  <c r="Y130"/>
  <c r="AC130"/>
  <c r="AE130"/>
  <c r="AI130"/>
  <c r="AK130"/>
  <c r="E131"/>
  <c r="G131"/>
  <c r="K131"/>
  <c r="M131"/>
  <c r="Q131"/>
  <c r="S131"/>
  <c r="W131"/>
  <c r="Y131"/>
  <c r="AC131"/>
  <c r="AE131"/>
  <c r="AI131"/>
  <c r="AK131"/>
  <c r="E132"/>
  <c r="G132"/>
  <c r="K132"/>
  <c r="M132"/>
  <c r="Q132"/>
  <c r="S132"/>
  <c r="W132"/>
  <c r="Y132"/>
  <c r="AC132"/>
  <c r="AE132"/>
  <c r="AI132"/>
  <c r="AK132"/>
  <c r="I146"/>
  <c r="AG148"/>
  <c r="AA138"/>
  <c r="AS26"/>
  <c r="AM150"/>
  <c r="I150" i="8"/>
  <c r="AM149"/>
  <c r="O149"/>
  <c r="I148"/>
  <c r="AM147"/>
  <c r="O147"/>
  <c r="I146"/>
  <c r="AM145"/>
  <c r="O145"/>
  <c r="I144"/>
  <c r="AM143"/>
  <c r="O143"/>
  <c r="I142"/>
  <c r="AM141"/>
  <c r="O141"/>
  <c r="I140"/>
  <c r="AM139"/>
  <c r="AA139"/>
  <c r="I150" i="9"/>
  <c r="AM147"/>
  <c r="AM146"/>
  <c r="AA145"/>
  <c r="AA144"/>
  <c r="AA143"/>
  <c r="AM142"/>
  <c r="AM141"/>
  <c r="AA140"/>
  <c r="AM139"/>
  <c r="AQ122"/>
  <c r="AM148" i="7"/>
  <c r="I140"/>
  <c r="AA149"/>
  <c r="AA139"/>
  <c r="AG149"/>
  <c r="AG145"/>
  <c r="AM146"/>
  <c r="AM149"/>
  <c r="I149"/>
  <c r="AO61"/>
  <c r="AO121"/>
  <c r="AN100" i="8"/>
  <c r="AR125" s="1"/>
  <c r="U138"/>
  <c r="U142"/>
  <c r="U146"/>
  <c r="U140"/>
  <c r="U144"/>
  <c r="U148"/>
  <c r="AG149" i="9"/>
  <c r="U144"/>
  <c r="AS121"/>
  <c r="AM138"/>
  <c r="AG138"/>
  <c r="AG142"/>
  <c r="AG146"/>
  <c r="AG150"/>
  <c r="AG140"/>
  <c r="AG144"/>
  <c r="AG148"/>
  <c r="AN60"/>
  <c r="AR60"/>
  <c r="AN60" i="7"/>
  <c r="AR60"/>
  <c r="AO60" i="8"/>
  <c r="AP121" i="9"/>
  <c r="AS121" i="7"/>
  <c r="AP61" i="9"/>
  <c r="AP47"/>
  <c r="AA139"/>
  <c r="AM140"/>
  <c r="I144"/>
  <c r="AA140" i="8"/>
  <c r="AA142"/>
  <c r="AA144"/>
  <c r="AA146"/>
  <c r="AM143" i="7"/>
  <c r="AM140"/>
  <c r="AA150"/>
  <c r="AN47"/>
  <c r="AN61"/>
  <c r="AQ61"/>
  <c r="AQ47"/>
  <c r="AS47"/>
  <c r="AS61"/>
  <c r="AS121" i="8"/>
  <c r="AS122"/>
  <c r="AO99"/>
  <c r="AN61"/>
  <c r="AO61"/>
  <c r="AO47"/>
  <c r="AM146"/>
  <c r="AM142"/>
  <c r="AM138"/>
  <c r="AM148"/>
  <c r="AM144"/>
  <c r="AM140"/>
  <c r="AG139"/>
  <c r="AG143"/>
  <c r="AG147"/>
  <c r="AG141"/>
  <c r="AG145"/>
  <c r="AG149"/>
  <c r="AP26"/>
  <c r="AP122"/>
  <c r="AP100"/>
  <c r="AR126"/>
  <c r="I149" i="9"/>
  <c r="U146"/>
  <c r="AG143"/>
  <c r="AN121"/>
  <c r="AO121"/>
  <c r="AS61"/>
  <c r="AQ60"/>
  <c r="AM138" i="7"/>
  <c r="AM142"/>
  <c r="AM147"/>
  <c r="AM145"/>
  <c r="AM144"/>
  <c r="AA145"/>
  <c r="AA143"/>
  <c r="AA144"/>
  <c r="AA140"/>
  <c r="AA148"/>
  <c r="AA142"/>
  <c r="AA141"/>
  <c r="I138"/>
  <c r="I144"/>
  <c r="I142"/>
  <c r="I139"/>
  <c r="I145"/>
  <c r="I150"/>
  <c r="I143"/>
  <c r="AA138" i="8"/>
  <c r="AA150"/>
  <c r="AA149"/>
  <c r="AA145"/>
  <c r="AA141"/>
  <c r="AA147"/>
  <c r="AA143"/>
  <c r="AS143" s="1"/>
  <c r="AM149" i="9"/>
  <c r="AM148"/>
  <c r="AM143"/>
  <c r="AM145"/>
  <c r="AA138"/>
  <c r="AA147"/>
  <c r="AA146"/>
  <c r="AA142"/>
  <c r="AA150"/>
  <c r="U141"/>
  <c r="U145"/>
  <c r="U149"/>
  <c r="U139"/>
  <c r="U143"/>
  <c r="U147"/>
  <c r="I138"/>
  <c r="AP122"/>
  <c r="AQ100"/>
  <c r="AQ60" i="7"/>
  <c r="AQ60" i="8"/>
  <c r="AN47" i="9"/>
  <c r="AN100"/>
  <c r="AR125" s="1"/>
  <c r="AN61"/>
  <c r="AR47"/>
  <c r="AR61"/>
  <c r="AO122"/>
  <c r="AA141"/>
  <c r="AM144"/>
  <c r="AA149"/>
  <c r="AA151" s="1"/>
  <c r="I147" i="7"/>
  <c r="I148"/>
  <c r="AA147"/>
  <c r="AG146"/>
  <c r="AG139"/>
  <c r="AG144"/>
  <c r="AG150"/>
  <c r="AG138"/>
  <c r="AG151" s="1"/>
  <c r="AG147"/>
  <c r="AG141"/>
  <c r="AG142"/>
  <c r="AM139"/>
  <c r="AO60"/>
  <c r="AN121"/>
  <c r="AN26"/>
  <c r="AP47"/>
  <c r="AP61"/>
  <c r="AP60"/>
  <c r="AR100" i="8"/>
  <c r="AR128"/>
  <c r="AQ99"/>
  <c r="AR61"/>
  <c r="AP60"/>
  <c r="AQ47"/>
  <c r="AQ61"/>
  <c r="U150" i="9"/>
  <c r="AG147"/>
  <c r="I145"/>
  <c r="U142"/>
  <c r="AG139"/>
  <c r="AO61"/>
  <c r="AO47"/>
  <c r="AS146" i="8"/>
  <c r="AQ122" i="7" l="1"/>
  <c r="AS100"/>
  <c r="AM151"/>
  <c r="AP122"/>
  <c r="AR128"/>
  <c r="I151"/>
  <c r="AP100"/>
  <c r="AR126" s="1"/>
  <c r="AO122"/>
  <c r="AQ100"/>
  <c r="AO100" i="9"/>
  <c r="U144" i="7"/>
  <c r="U145"/>
  <c r="U146"/>
  <c r="U147"/>
  <c r="U150"/>
  <c r="U139"/>
  <c r="U140"/>
  <c r="U143"/>
  <c r="U138"/>
  <c r="U148"/>
  <c r="U141"/>
  <c r="U142"/>
  <c r="U149"/>
  <c r="AN122"/>
  <c r="AS144" i="8"/>
  <c r="U138" i="9"/>
  <c r="U151" s="1"/>
  <c r="AP121" i="8"/>
  <c r="AR127"/>
  <c r="AQ99" i="9"/>
  <c r="AA151" i="7"/>
  <c r="AN100"/>
  <c r="AR125" s="1"/>
  <c r="AR127" s="1"/>
  <c r="O144"/>
  <c r="AS144" s="1"/>
  <c r="O148"/>
  <c r="O145"/>
  <c r="O150"/>
  <c r="AS150" s="1"/>
  <c r="O139"/>
  <c r="AS139" s="1"/>
  <c r="O149"/>
  <c r="O138"/>
  <c r="O141"/>
  <c r="AS141" s="1"/>
  <c r="O147"/>
  <c r="AS147" s="1"/>
  <c r="O140"/>
  <c r="AS140" s="1"/>
  <c r="O146"/>
  <c r="AS146" s="1"/>
  <c r="O142"/>
  <c r="AS142" s="1"/>
  <c r="AS143"/>
  <c r="AS145"/>
  <c r="AS122"/>
  <c r="AM151" i="9"/>
  <c r="AM151" i="8"/>
  <c r="AA151"/>
  <c r="AG151"/>
  <c r="AS147"/>
  <c r="AS141"/>
  <c r="AG151" i="9"/>
  <c r="AR127"/>
  <c r="AS140" i="8"/>
  <c r="U139"/>
  <c r="U151" s="1"/>
  <c r="AS142"/>
  <c r="AS150"/>
  <c r="AS148"/>
  <c r="O139"/>
  <c r="O151" s="1"/>
  <c r="AS149"/>
  <c r="AS145"/>
  <c r="AS26"/>
  <c r="AS138"/>
  <c r="I151"/>
  <c r="AN122" i="9"/>
  <c r="O144"/>
  <c r="AS144" s="1"/>
  <c r="O145"/>
  <c r="O138"/>
  <c r="O146"/>
  <c r="O149"/>
  <c r="O140"/>
  <c r="O148"/>
  <c r="O141"/>
  <c r="O142"/>
  <c r="O150"/>
  <c r="AS150" s="1"/>
  <c r="O139"/>
  <c r="AS139" s="1"/>
  <c r="O147"/>
  <c r="AS145"/>
  <c r="AS149"/>
  <c r="O143"/>
  <c r="AS26"/>
  <c r="AS100"/>
  <c r="I147"/>
  <c r="AS147" s="1"/>
  <c r="I141"/>
  <c r="AS141" s="1"/>
  <c r="AS122"/>
  <c r="I140"/>
  <c r="AS140" s="1"/>
  <c r="I148"/>
  <c r="AS148" s="1"/>
  <c r="I146"/>
  <c r="AS146" s="1"/>
  <c r="I142"/>
  <c r="AS142" s="1"/>
  <c r="AS148" i="7" l="1"/>
  <c r="AS149"/>
  <c r="U151"/>
  <c r="AS138" i="9"/>
  <c r="O151" i="7"/>
  <c r="AS151" s="1"/>
  <c r="AS138"/>
  <c r="O151" i="9"/>
  <c r="AS139" i="8"/>
  <c r="AS151"/>
  <c r="AS143" i="9"/>
  <c r="I151"/>
  <c r="AS151" s="1"/>
</calcChain>
</file>

<file path=xl/sharedStrings.xml><?xml version="1.0" encoding="utf-8"?>
<sst xmlns="http://schemas.openxmlformats.org/spreadsheetml/2006/main" count="2048" uniqueCount="359">
  <si>
    <t xml:space="preserve"> TANÓRA-, KREDIT- ÉS VIZSGATERV </t>
  </si>
  <si>
    <t>teljes idejű képzésben, nappali munkarend szerint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</si>
  <si>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</si>
  <si>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</si>
  <si>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</si>
  <si>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</si>
  <si>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</si>
  <si>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</si>
  <si>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</si>
  <si>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</si>
  <si>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</si>
  <si>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</si>
  <si>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</si>
  <si>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</si>
  <si>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</si>
  <si>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</si>
  <si>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Alapozó ismeretek</t>
  </si>
  <si>
    <t>K</t>
  </si>
  <si>
    <t>Alapozó ismeretek öszesen:</t>
  </si>
  <si>
    <t xml:space="preserve">Szakmai törzsanyag </t>
  </si>
  <si>
    <t>Differenciált szakmai ismeretek</t>
  </si>
  <si>
    <t>Differenciált szakmai ismeretek összesen</t>
  </si>
  <si>
    <t>SZAKON ÖSSZESEN</t>
  </si>
  <si>
    <t>Kreditet nem képező tantárgyak</t>
  </si>
  <si>
    <t>x</t>
  </si>
  <si>
    <t>Kreditet nem képező tantárgyak összesen:</t>
  </si>
  <si>
    <t>Szabadon választható tantárgyak</t>
  </si>
  <si>
    <t>SZV</t>
  </si>
  <si>
    <t>gyakolati kontaktórák aránya</t>
  </si>
  <si>
    <t>egy kreditre eső heti kontaktóra</t>
  </si>
  <si>
    <t>Szakmai gyakorlat 1.</t>
  </si>
  <si>
    <t>Szakmai gyakorlat 2.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</si>
  <si>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</si>
  <si>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</si>
  <si>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</si>
  <si>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</si>
  <si>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</si>
  <si>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jegy(G)</t>
  </si>
  <si>
    <t>Gyakorlati jegy (((zárvizsga tárgy((G(Z)))</t>
  </si>
  <si>
    <t>Vizsga (((zárvizsga tárgy((V(Z)))</t>
  </si>
  <si>
    <t>Alapvizsga (AV)</t>
  </si>
  <si>
    <t>Komplex vizsga (KO)</t>
  </si>
  <si>
    <t>Szigorlat (S)</t>
  </si>
  <si>
    <t>Zárvizsga tárgy(Z)</t>
  </si>
  <si>
    <t>Kritérium követelmény (KR)</t>
  </si>
  <si>
    <t>FÉLÉVENKÉNT SZÁMONKÉRÉSEK ÖSSZESEN:</t>
  </si>
  <si>
    <t>KRITÉRIUM, KÖVETELMÉNYEK</t>
  </si>
  <si>
    <t>ELŐTANULMÁNYI REND</t>
  </si>
  <si>
    <t>Kódszám</t>
  </si>
  <si>
    <t>Tanulmányi terület/tantárgy</t>
  </si>
  <si>
    <t>ELŐTANULMÁNYI KÖTELEZETTSÉG</t>
  </si>
  <si>
    <t>Tantárgy</t>
  </si>
  <si>
    <t>kredithez rend. elm. kontakóra</t>
  </si>
  <si>
    <t>kredithez rend. gyak. kontakóra</t>
  </si>
  <si>
    <t>heti tanóra</t>
  </si>
  <si>
    <t>félévi tanóra</t>
  </si>
  <si>
    <r>
      <t xml:space="preserve">számonkérés    és             </t>
    </r>
    <r>
      <rPr>
        <b/>
        <i/>
        <sz val="10"/>
        <rFont val="Arial Narrow"/>
        <family val="2"/>
        <charset val="238"/>
      </rPr>
      <t>heti összes tanóra</t>
    </r>
  </si>
  <si>
    <t>elmélet + gyakorlat heti összes tanóra.</t>
  </si>
  <si>
    <t>ÖSSZES TANÓRARENDI TANÓRA</t>
  </si>
  <si>
    <t>2.1</t>
  </si>
  <si>
    <t>Szakmai törzsanyag kötelező ismeretkörei</t>
  </si>
  <si>
    <t>Szakmai törzsanyag kötelező ismeretkörei összesen</t>
  </si>
  <si>
    <t>Szakmai törzsanyag kötelezően választható ismeretkörei</t>
  </si>
  <si>
    <t>Szakmai törzsanyag kötelezően választható összesen</t>
  </si>
  <si>
    <t>Szakmai törzsanyag összesen</t>
  </si>
  <si>
    <t>2.2</t>
  </si>
  <si>
    <t>KATASZTRÓFAVÉDELMI  ALAPKÉPZÉSI SZAK</t>
  </si>
  <si>
    <t>IPARBIZTONSÁGI SZAKIRÁNY</t>
  </si>
  <si>
    <t>Hadelmélet és katonai műveletek</t>
  </si>
  <si>
    <t xml:space="preserve">Alkotmányjog </t>
  </si>
  <si>
    <t>Katasztrófavédelmi igazgatás</t>
  </si>
  <si>
    <t>VKMTB11</t>
  </si>
  <si>
    <t>F</t>
  </si>
  <si>
    <t>Az állam szervezete</t>
  </si>
  <si>
    <t>Közszolgálati életpályák</t>
  </si>
  <si>
    <t>Nemzetbiztonsági tanulmányok</t>
  </si>
  <si>
    <t>Közigazgatási funkciók és működés</t>
  </si>
  <si>
    <t>Általános szociológia</t>
  </si>
  <si>
    <t>Általános politológia</t>
  </si>
  <si>
    <t>Vezetés és szervezés elmélet</t>
  </si>
  <si>
    <t>Közszolgálati logisztika</t>
  </si>
  <si>
    <t>Közpénzügyek és államháztartástan</t>
  </si>
  <si>
    <t>Közös közszolgálati gyakorlat</t>
  </si>
  <si>
    <t>G</t>
  </si>
  <si>
    <t>VKMTB12</t>
  </si>
  <si>
    <t>VIBTB13</t>
  </si>
  <si>
    <t>VKMTB22</t>
  </si>
  <si>
    <t>VIBTB23</t>
  </si>
  <si>
    <t>VKMTB41</t>
  </si>
  <si>
    <t>VKMTB51</t>
  </si>
  <si>
    <t>VKMTB52</t>
  </si>
  <si>
    <t>Számítástechnikai alapismeretek</t>
  </si>
  <si>
    <t>Pedagógiai alapismeretek</t>
  </si>
  <si>
    <t>Alkalmazott természetudományi ismertek 1.</t>
  </si>
  <si>
    <t>Nemzetközi katasztrófavédelmi jog</t>
  </si>
  <si>
    <t>Veszélyhelyzeti ismeret 1.</t>
  </si>
  <si>
    <t>Katasztrófavédelmi informatikai rendszerek</t>
  </si>
  <si>
    <t>Közigazgatási jog 1.</t>
  </si>
  <si>
    <t>Veszélyhelyzeti ismeret 2.</t>
  </si>
  <si>
    <t>Alkalmazott természetudományi ismeretek 2.</t>
  </si>
  <si>
    <t xml:space="preserve">Katasztrófapszichológia </t>
  </si>
  <si>
    <t>Katasztrófavédelmi eü. ismeretek</t>
  </si>
  <si>
    <t>Közigazgatási jog 2.</t>
  </si>
  <si>
    <t>Térinformatika alapjai</t>
  </si>
  <si>
    <t>Kat.véd.jog. és igazgatás 1.</t>
  </si>
  <si>
    <t>Kat.véd.jog. és igazgatás 2.</t>
  </si>
  <si>
    <t>Kat.véd.felelős.rendszere</t>
  </si>
  <si>
    <t>F(Z)</t>
  </si>
  <si>
    <t>VIBTB97</t>
  </si>
  <si>
    <t>VIBTB99</t>
  </si>
  <si>
    <t>Komplex szóbeli záróvizsga</t>
  </si>
  <si>
    <t>Testnevelés 1.</t>
  </si>
  <si>
    <t>Testnevelés 2.</t>
  </si>
  <si>
    <t>Testnevelés 3.</t>
  </si>
  <si>
    <t>Testnevelés 4.</t>
  </si>
  <si>
    <t>Testnevelés 5.</t>
  </si>
  <si>
    <t>Testnevelés 6.</t>
  </si>
  <si>
    <t>A</t>
  </si>
  <si>
    <t>VIBTB41</t>
  </si>
  <si>
    <t>VIBTB42</t>
  </si>
  <si>
    <t>VIBTB43</t>
  </si>
  <si>
    <t>VTMTB44</t>
  </si>
  <si>
    <t>VTMTB45</t>
  </si>
  <si>
    <t>VIBTB51</t>
  </si>
  <si>
    <t>VIBTB52</t>
  </si>
  <si>
    <t>VIBTB53</t>
  </si>
  <si>
    <t>VIBTB54</t>
  </si>
  <si>
    <t>VTMTB56</t>
  </si>
  <si>
    <t>VTMTB58</t>
  </si>
  <si>
    <t>VIBTB61</t>
  </si>
  <si>
    <t>VIBTB62</t>
  </si>
  <si>
    <t>VIBTB64</t>
  </si>
  <si>
    <t>VIBTB65</t>
  </si>
  <si>
    <t>VIBTB98</t>
  </si>
  <si>
    <t>KV</t>
  </si>
  <si>
    <t>Katasztrófavédelmi-, és polgári védelmi ismeretek 1.</t>
  </si>
  <si>
    <t>Katasztrófavédelmi-, és polgári védelmi ismeretek 2.</t>
  </si>
  <si>
    <t>Iparbiztonságtan 1.</t>
  </si>
  <si>
    <t>Kritikus infrastruktúra védelem 1.</t>
  </si>
  <si>
    <t>Veszélyes anyagokkal kapcsolatos tevékenységek 1.</t>
  </si>
  <si>
    <t>Tűzvédelmi szakismeretek 1.</t>
  </si>
  <si>
    <t>Tűzoltási és katasztrófa-elhárítási technikai ismeretek 1.</t>
  </si>
  <si>
    <t>Szabadon választható 1.</t>
  </si>
  <si>
    <t>Iparbiztonságtan 2.</t>
  </si>
  <si>
    <t>Kritikus infrastruktúra védelem 2.</t>
  </si>
  <si>
    <t>Veszélyes anyagokkal kapcsolatos tevékenységek 2.</t>
  </si>
  <si>
    <t>Ipari- és közlekedési veszélyhelyzetek felszámolása 1.</t>
  </si>
  <si>
    <t>Tűzvédelmi szakismeretek 2.</t>
  </si>
  <si>
    <t>Tűzoltási és katasztrófa-elhárítási technikai ismeretek 2.</t>
  </si>
  <si>
    <t>Szabadon választható 2.</t>
  </si>
  <si>
    <t>Iparbiztonságtan 3.</t>
  </si>
  <si>
    <t>Kritikus infrastruktúra védelem 3.</t>
  </si>
  <si>
    <t>Ipari- és közlekedési veszélyhelyzetek felszámolása 2.</t>
  </si>
  <si>
    <t>Iparbiztonság gazdasági alapjai</t>
  </si>
  <si>
    <t>Szabadon választható 3.</t>
  </si>
  <si>
    <t>Szakdolgozat védése</t>
  </si>
  <si>
    <t>TŰZVÉDELMI ÉS MENTÉSIRÁNYÍTÁSI SZAKIRÁNY</t>
  </si>
  <si>
    <t>VKMTB32</t>
  </si>
  <si>
    <t>VKMTB42</t>
  </si>
  <si>
    <t>SzV</t>
  </si>
  <si>
    <t>VTMTB43</t>
  </si>
  <si>
    <t xml:space="preserve">Tűzoltó technikai ismeretek 1. </t>
  </si>
  <si>
    <t>VTMTB41</t>
  </si>
  <si>
    <t xml:space="preserve">Tűzoltási és műszaki mentési ismeretek 1. </t>
  </si>
  <si>
    <t>VTMTB42</t>
  </si>
  <si>
    <t xml:space="preserve">Tűzmegelőzési ismeretek 1. </t>
  </si>
  <si>
    <t>VIBTB46</t>
  </si>
  <si>
    <t>Iparbiztonsági szakismeret</t>
  </si>
  <si>
    <t>VTMTB53</t>
  </si>
  <si>
    <t xml:space="preserve">Tűzoltó technikai ismeretek 2. </t>
  </si>
  <si>
    <t>VTMTB51</t>
  </si>
  <si>
    <t xml:space="preserve">Tűzoltási és műszaki mentési ismeretek 2. </t>
  </si>
  <si>
    <t>VTMTB52</t>
  </si>
  <si>
    <t xml:space="preserve">Tűzmegelőzési ismeretek 2. </t>
  </si>
  <si>
    <t>VTMTB54</t>
  </si>
  <si>
    <t>Tűzvizsgálattan 1.</t>
  </si>
  <si>
    <t>Szabadon választaható 3.</t>
  </si>
  <si>
    <t>VTMTB61</t>
  </si>
  <si>
    <t>VTMTB62</t>
  </si>
  <si>
    <t xml:space="preserve">Tűzoltási és műszaki mentési ismeretek 3. </t>
  </si>
  <si>
    <t xml:space="preserve">Tűzmegelőzési ismeretek 3. </t>
  </si>
  <si>
    <t>VKMTB61</t>
  </si>
  <si>
    <t>Tűzvizsgálattan 2.</t>
  </si>
  <si>
    <t>VTMTB69</t>
  </si>
  <si>
    <t>Katasztrófavédelem finanszírozási és logisztikai rendszere</t>
  </si>
  <si>
    <t>VTMTB98</t>
  </si>
  <si>
    <t>KATASZTRÓFAVÉDELMI MŰVELETI SZAKIRÁNY</t>
  </si>
  <si>
    <t>VKMTB33</t>
  </si>
  <si>
    <t>Polgári védelmi szakismeret 1.</t>
  </si>
  <si>
    <t>VTMTB47</t>
  </si>
  <si>
    <t>Katasztrófa-elhárítás technikai ismeretek 1.</t>
  </si>
  <si>
    <t>VKMTB43</t>
  </si>
  <si>
    <t>Polgári védelmi szakismeret 2.</t>
  </si>
  <si>
    <t>VKMTB44</t>
  </si>
  <si>
    <t>Katasztrófa megelőzés 1.</t>
  </si>
  <si>
    <t>VTMTB46</t>
  </si>
  <si>
    <t>Tűzvédelmi szakismeret</t>
  </si>
  <si>
    <t>VTMTB48</t>
  </si>
  <si>
    <t>Tűzvizsgálattan</t>
  </si>
  <si>
    <t>VKMTB45</t>
  </si>
  <si>
    <t>Katasztrófák következményeinek felszámolása 1.</t>
  </si>
  <si>
    <t>VTMTB57</t>
  </si>
  <si>
    <t>Katasztrófa-elhárítás technikai ismeretek 2.</t>
  </si>
  <si>
    <t>VKMTB53</t>
  </si>
  <si>
    <t>Polgári védelmi szakismeret 3.</t>
  </si>
  <si>
    <t>VKMTB54</t>
  </si>
  <si>
    <t>Katasztrófa megelőzés 2.</t>
  </si>
  <si>
    <t>VTMTB55</t>
  </si>
  <si>
    <t>Kat. elhárítás beavatkozás rendszere 1.</t>
  </si>
  <si>
    <t>VKMTB55</t>
  </si>
  <si>
    <t>Katasztrófák következményeinek felszámolása 2.</t>
  </si>
  <si>
    <t>Katasztrófavédelem finanszírozási, logisztikai rendszere</t>
  </si>
  <si>
    <t>VIBTB67</t>
  </si>
  <si>
    <t>Iparbiztonsági ismeretek</t>
  </si>
  <si>
    <t>VKMTB64</t>
  </si>
  <si>
    <t>Katasztrófa megelőzés 3.</t>
  </si>
  <si>
    <t>VTMTB65</t>
  </si>
  <si>
    <t>Kat. elhárítás beavatkozás rendszere 2.</t>
  </si>
  <si>
    <t>VKMTB98</t>
  </si>
  <si>
    <t>G(Z)</t>
  </si>
  <si>
    <t>BM1 Általános szolgálati ismeretek</t>
  </si>
  <si>
    <t>BM2 Közrendvédelem</t>
  </si>
  <si>
    <t>BM3 Lőkiképzés</t>
  </si>
  <si>
    <t>BM4 Rendőri testnevelés, önvédelem</t>
  </si>
  <si>
    <t>AM1 Környezetvédelem</t>
  </si>
  <si>
    <t>AM2 Szakmatörténet</t>
  </si>
  <si>
    <t>Önkormányzatok katasztrófavédelmi feladatai</t>
  </si>
  <si>
    <t>Tűzoltó beavatkozások logisztikája</t>
  </si>
  <si>
    <t>Kényszerhelyzeti döntéshozatal technikái</t>
  </si>
  <si>
    <t>Innovatív tűzoltó technikák</t>
  </si>
  <si>
    <t>AM3 Veszélyes technológiák</t>
  </si>
  <si>
    <t>AM4 Veszélyes üzemek biztonságszervezése</t>
  </si>
  <si>
    <t>Rendvédelmi ismeretek</t>
  </si>
  <si>
    <t>Környezetbiztonság</t>
  </si>
  <si>
    <t>"BM" modul felvétele csak a rendvédelmi alapképzettséggel nem rendelkező teljesidejű nappali képzésben résztvevő szerződéses hallgatóknak kötelező, mindenki más az "AM" modult választhatja.</t>
  </si>
  <si>
    <t>B</t>
  </si>
  <si>
    <t>Biztonsági tanulmányok</t>
  </si>
  <si>
    <t>Ipari kémia alapjai</t>
  </si>
  <si>
    <t>Ipari szennyezés megelőzése</t>
  </si>
  <si>
    <t>Veszélyes áru szállítás kocázatelemzésének alapjai</t>
  </si>
  <si>
    <t>VIBTB49</t>
  </si>
  <si>
    <t>VIBTB59</t>
  </si>
  <si>
    <t>VIBTB69</t>
  </si>
  <si>
    <t>VIBTB18</t>
  </si>
  <si>
    <t>VIBTB30</t>
  </si>
  <si>
    <t>VIBTB38</t>
  </si>
  <si>
    <t xml:space="preserve">Tűzoltó technikai ismeretek 3. </t>
  </si>
  <si>
    <t>VTMTB12</t>
  </si>
  <si>
    <t>VIBTB10</t>
  </si>
  <si>
    <t>VIBTB20</t>
  </si>
  <si>
    <t>VKMTB14</t>
  </si>
  <si>
    <t>VKMTB49</t>
  </si>
  <si>
    <t>VKMTB59</t>
  </si>
  <si>
    <t>VKMTB69</t>
  </si>
  <si>
    <t>VKMTB92</t>
  </si>
  <si>
    <t>VKMTB94</t>
  </si>
  <si>
    <t>VTMTB92</t>
  </si>
  <si>
    <t>VTMTB94</t>
  </si>
  <si>
    <t>VIBTB92</t>
  </si>
  <si>
    <t>VIBTB94</t>
  </si>
  <si>
    <t>KK</t>
  </si>
  <si>
    <t>"KK" - kritérium követelmény</t>
  </si>
  <si>
    <t>RTKTB01</t>
  </si>
  <si>
    <t>RKNIB01</t>
  </si>
  <si>
    <t>RKNIB02</t>
  </si>
  <si>
    <t>RKBTB01</t>
  </si>
  <si>
    <t>Tűzvizsgálat alapjai</t>
  </si>
  <si>
    <t>VTMTB63</t>
  </si>
  <si>
    <t>VTMTB64</t>
  </si>
  <si>
    <t>KATASZTRÓFAVÉDELEM ALAPKÉPZÉSI SZAK, IPARBIZTONSÁGI SZAKIRÁNY</t>
  </si>
  <si>
    <t>Iparbiztonság 2.</t>
  </si>
  <si>
    <t>Ipari veszélyhelyzetek felszámolása 1.</t>
  </si>
  <si>
    <t>KATASZTRÓFAVÉDELEM ALAPKÉPZÉSI SZAK, KATASZRÓFAVÉDELMI MŰVELETI SZAKIRÁNY</t>
  </si>
  <si>
    <t>KATASZTRÓFAVÉDELEM ALAPKÉPZÉSI SZAK, TŰZVÉDELMI ÉS MENTÉSIRÁNYÍTÁSI SZAKIRÁNY</t>
  </si>
  <si>
    <t>NKEHT030105</t>
  </si>
  <si>
    <t>KAL6B02</t>
  </si>
  <si>
    <t>KBVAB03</t>
  </si>
  <si>
    <t>KES4B01</t>
  </si>
  <si>
    <t>KAL6B01</t>
  </si>
  <si>
    <t>Rendészet elmélete és rendészeti eszközrendszer</t>
  </si>
  <si>
    <t>VTMTB49</t>
  </si>
  <si>
    <t>VTMTB59</t>
  </si>
  <si>
    <t>RARTB01</t>
  </si>
  <si>
    <t>RKNIB16</t>
  </si>
  <si>
    <t xml:space="preserve">RMTTB08 </t>
  </si>
  <si>
    <t>RMTTB03</t>
  </si>
  <si>
    <t>HGEOB01</t>
  </si>
  <si>
    <t>RRVTB03</t>
  </si>
  <si>
    <t>RTKTB11</t>
  </si>
  <si>
    <t>RTKTB12</t>
  </si>
  <si>
    <t>RTKTB13</t>
  </si>
  <si>
    <t>RTKTB14</t>
  </si>
  <si>
    <t>RTKTB15</t>
  </si>
  <si>
    <t>RTKTB16</t>
  </si>
  <si>
    <t>RTKTB99</t>
  </si>
  <si>
    <t>RKBTB81</t>
  </si>
  <si>
    <t>VTMTB40</t>
  </si>
  <si>
    <t>Katasztrófavédelmi műveletek</t>
  </si>
  <si>
    <t>HHH1B01</t>
  </si>
  <si>
    <t>RRVTB01</t>
  </si>
  <si>
    <t>HLMLB01</t>
  </si>
  <si>
    <t>RINYB15</t>
  </si>
  <si>
    <t>KKJ6B04</t>
  </si>
  <si>
    <t>KKJ6B05</t>
  </si>
  <si>
    <t>KAT1B04</t>
  </si>
  <si>
    <t>KKJ6B03</t>
  </si>
  <si>
    <t>KCN2B01</t>
  </si>
  <si>
    <t>(Z)</t>
  </si>
  <si>
    <t xml:space="preserve"> F </t>
  </si>
  <si>
    <t>Alkalmazott természettudományi ismeretek 2.</t>
  </si>
  <si>
    <t>Alkalmazott természettudományi ismertek 1.</t>
  </si>
  <si>
    <t>Katasztrófavédelmi jog és igazgatás 2.</t>
  </si>
  <si>
    <t>Katasztrófavédelmi jog és igazgatás 1.</t>
  </si>
  <si>
    <t>Tűzoltási és műszaki mentési ismeretek 2.</t>
  </si>
  <si>
    <t>Tűzoltási és műszaki mentési ismeretek 1.</t>
  </si>
  <si>
    <t>Tűzoltási és műszaki mentési ismeretek 3.</t>
  </si>
  <si>
    <t>Tűzmegelőzési ismeretek 3.</t>
  </si>
  <si>
    <t>Tűzmegelőzési ismeretek 2.</t>
  </si>
  <si>
    <t>Tűzoltó technikai ismeretek 3.</t>
  </si>
  <si>
    <t>Tűzoltó technikai ismeretek 2.</t>
  </si>
  <si>
    <t>Ipari és közlekedési veszélyhelyzetek felszámolása 1.</t>
  </si>
  <si>
    <t>Ipari és közlekedési veszélyhelyzetek felszámolása 2.</t>
  </si>
  <si>
    <t>Kollokvium (K)</t>
  </si>
  <si>
    <t>NKNBB01</t>
  </si>
  <si>
    <t>RINYB16</t>
  </si>
  <si>
    <t>RINYB17</t>
  </si>
  <si>
    <t>RINYB18</t>
  </si>
  <si>
    <t>RINYB19</t>
  </si>
  <si>
    <t>Idegen nyelv (kat.) 1.</t>
  </si>
  <si>
    <t>Idegen nyelv (kat.) 3.</t>
  </si>
  <si>
    <t>Idegen nyelv (kat.) 2.</t>
  </si>
  <si>
    <t>Idegen nyelv (kat.) 4.</t>
  </si>
  <si>
    <t>Idegen nyelv (kat.) 5.</t>
  </si>
  <si>
    <t>VKMTB21</t>
  </si>
  <si>
    <t>Alkotmányjog</t>
  </si>
  <si>
    <t>Vezetés- és szervezés elmélet</t>
  </si>
  <si>
    <t>Testnevelés 2</t>
  </si>
  <si>
    <t>Testnevelés 3</t>
  </si>
  <si>
    <t>Testnevelés 4</t>
  </si>
  <si>
    <t>Testnevelés 5</t>
  </si>
  <si>
    <t>Testnevelés 1</t>
  </si>
  <si>
    <t>érvényes 2016/2017-es tanévtől felmenő rendszerben.</t>
  </si>
  <si>
    <t>VKMTB97</t>
  </si>
  <si>
    <t>VTMTB97</t>
  </si>
  <si>
    <t>VTMTB99</t>
  </si>
  <si>
    <t>VKMTB99</t>
  </si>
  <si>
    <t xml:space="preserve">Szakdolgozat készítése </t>
  </si>
  <si>
    <t xml:space="preserve">A veszélyes áru szállítás hatósági ellenőrzésének módszertana </t>
  </si>
  <si>
    <t>VIBTB79</t>
  </si>
  <si>
    <t>VIBTB89</t>
  </si>
  <si>
    <t>VKMTB91</t>
  </si>
  <si>
    <t>Elsősegélynyújtás</t>
  </si>
  <si>
    <t>VIBTB39</t>
  </si>
  <si>
    <t>Industrial Accident Preparedness (Ipari baleset-elhárítás)</t>
  </si>
  <si>
    <t>Basics of Industrial Safety (Iparbiztonság)</t>
  </si>
  <si>
    <t>Decision making in emergencies (Kényszerhelyzeti döntéshozatal technikái)</t>
  </si>
  <si>
    <t>VTMTB59A</t>
  </si>
  <si>
    <t>VTMTB41A</t>
  </si>
  <si>
    <t>Firefighting and technical rescue 1.(Tűzoltási és műszaki mentési ismeretek 1.)</t>
  </si>
</sst>
</file>

<file path=xl/styles.xml><?xml version="1.0" encoding="utf-8"?>
<styleSheet xmlns="http://schemas.openxmlformats.org/spreadsheetml/2006/main">
  <numFmts count="2">
    <numFmt numFmtId="164" formatCode="_-* #,##0.00\ _F_t_-;\-* #,##0.00\ _F_t_-;_-* \-??\ _F_t_-;_-@_-"/>
    <numFmt numFmtId="165" formatCode="_-* #,##0\ _F_t_-;\-* #,##0\ _F_t_-;_-* \-??\ _F_t_-;_-@_-"/>
  </numFmts>
  <fonts count="50"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name val="Calibri"/>
      <family val="2"/>
      <charset val="238"/>
    </font>
    <font>
      <sz val="12"/>
      <color rgb="FFFF000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Calibri"/>
      <family val="2"/>
      <charset val="238"/>
    </font>
    <font>
      <sz val="12"/>
      <color rgb="FF7030A0"/>
      <name val="Arial Narrow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2"/>
      </patternFill>
    </fill>
  </fills>
  <borders count="1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double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double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33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8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  <xf numFmtId="9" fontId="33" fillId="0" borderId="0" applyFill="0" applyBorder="0" applyAlignment="0" applyProtection="0"/>
  </cellStyleXfs>
  <cellXfs count="480">
    <xf numFmtId="0" fontId="0" fillId="0" borderId="0" xfId="0"/>
    <xf numFmtId="0" fontId="19" fillId="0" borderId="0" xfId="40" applyFont="1" applyAlignment="1">
      <alignment horizontal="left"/>
    </xf>
    <xf numFmtId="0" fontId="14" fillId="0" borderId="0" xfId="40"/>
    <xf numFmtId="0" fontId="24" fillId="4" borderId="10" xfId="40" applyFont="1" applyFill="1" applyBorder="1" applyAlignment="1" applyProtection="1">
      <alignment horizontal="center" textRotation="90"/>
    </xf>
    <xf numFmtId="0" fontId="24" fillId="4" borderId="11" xfId="40" applyFont="1" applyFill="1" applyBorder="1" applyAlignment="1" applyProtection="1">
      <alignment horizontal="center" textRotation="90" wrapText="1"/>
    </xf>
    <xf numFmtId="0" fontId="24" fillId="4" borderId="10" xfId="40" applyFont="1" applyFill="1" applyBorder="1" applyAlignment="1" applyProtection="1">
      <alignment horizontal="center" textRotation="90" wrapText="1"/>
    </xf>
    <xf numFmtId="0" fontId="26" fillId="4" borderId="12" xfId="40" applyFont="1" applyFill="1" applyBorder="1" applyAlignment="1" applyProtection="1">
      <alignment horizontal="center"/>
    </xf>
    <xf numFmtId="0" fontId="27" fillId="4" borderId="13" xfId="40" applyFont="1" applyFill="1" applyBorder="1" applyProtection="1"/>
    <xf numFmtId="0" fontId="27" fillId="4" borderId="14" xfId="40" applyFont="1" applyFill="1" applyBorder="1" applyProtection="1"/>
    <xf numFmtId="0" fontId="27" fillId="4" borderId="15" xfId="40" applyFont="1" applyFill="1" applyBorder="1" applyProtection="1"/>
    <xf numFmtId="0" fontId="29" fillId="0" borderId="0" xfId="40" applyFont="1"/>
    <xf numFmtId="0" fontId="19" fillId="0" borderId="16" xfId="40" applyFont="1" applyFill="1" applyBorder="1" applyAlignment="1" applyProtection="1">
      <alignment horizontal="center"/>
      <protection locked="0"/>
    </xf>
    <xf numFmtId="0" fontId="19" fillId="4" borderId="17" xfId="40" applyFont="1" applyFill="1" applyBorder="1" applyAlignment="1" applyProtection="1">
      <alignment horizontal="center"/>
    </xf>
    <xf numFmtId="0" fontId="19" fillId="0" borderId="18" xfId="40" applyFont="1" applyFill="1" applyBorder="1" applyAlignment="1" applyProtection="1">
      <protection locked="0"/>
    </xf>
    <xf numFmtId="1" fontId="19" fillId="4" borderId="19" xfId="40" applyNumberFormat="1" applyFont="1" applyFill="1" applyBorder="1" applyAlignment="1" applyProtection="1">
      <alignment horizontal="center"/>
    </xf>
    <xf numFmtId="0" fontId="19" fillId="0" borderId="19" xfId="40" applyFont="1" applyFill="1" applyBorder="1" applyAlignment="1" applyProtection="1">
      <alignment horizontal="center"/>
      <protection locked="0"/>
    </xf>
    <xf numFmtId="1" fontId="19" fillId="4" borderId="16" xfId="40" applyNumberFormat="1" applyFont="1" applyFill="1" applyBorder="1" applyAlignment="1" applyProtection="1">
      <alignment horizontal="center"/>
    </xf>
    <xf numFmtId="1" fontId="19" fillId="4" borderId="17" xfId="40" applyNumberFormat="1" applyFont="1" applyFill="1" applyBorder="1" applyAlignment="1" applyProtection="1">
      <alignment horizontal="center"/>
    </xf>
    <xf numFmtId="1" fontId="19" fillId="4" borderId="20" xfId="40" applyNumberFormat="1" applyFont="1" applyFill="1" applyBorder="1" applyAlignment="1" applyProtection="1">
      <alignment horizontal="center" vertical="center" shrinkToFit="1"/>
    </xf>
    <xf numFmtId="0" fontId="19" fillId="0" borderId="18" xfId="40" applyFont="1" applyFill="1" applyBorder="1" applyAlignment="1" applyProtection="1">
      <alignment horizontal="center"/>
      <protection locked="0"/>
    </xf>
    <xf numFmtId="0" fontId="19" fillId="0" borderId="21" xfId="40" applyFont="1" applyFill="1" applyBorder="1" applyAlignment="1" applyProtection="1">
      <alignment horizontal="center"/>
      <protection locked="0"/>
    </xf>
    <xf numFmtId="1" fontId="21" fillId="4" borderId="10" xfId="40" applyNumberFormat="1" applyFont="1" applyFill="1" applyBorder="1" applyAlignment="1" applyProtection="1">
      <alignment horizontal="center"/>
    </xf>
    <xf numFmtId="0" fontId="19" fillId="4" borderId="21" xfId="40" applyFont="1" applyFill="1" applyBorder="1" applyAlignment="1" applyProtection="1">
      <alignment horizontal="center"/>
    </xf>
    <xf numFmtId="1" fontId="19" fillId="0" borderId="19" xfId="40" applyNumberFormat="1" applyFont="1" applyFill="1" applyBorder="1" applyAlignment="1" applyProtection="1">
      <alignment horizontal="center"/>
      <protection locked="0"/>
    </xf>
    <xf numFmtId="1" fontId="19" fillId="0" borderId="22" xfId="40" applyNumberFormat="1" applyFont="1" applyFill="1" applyBorder="1" applyAlignment="1" applyProtection="1">
      <alignment horizontal="center"/>
      <protection locked="0"/>
    </xf>
    <xf numFmtId="1" fontId="21" fillId="4" borderId="19" xfId="40" applyNumberFormat="1" applyFont="1" applyFill="1" applyBorder="1" applyAlignment="1" applyProtection="1">
      <alignment horizontal="center"/>
    </xf>
    <xf numFmtId="1" fontId="19" fillId="4" borderId="23" xfId="40" applyNumberFormat="1" applyFont="1" applyFill="1" applyBorder="1" applyAlignment="1" applyProtection="1">
      <alignment horizontal="center"/>
    </xf>
    <xf numFmtId="1" fontId="19" fillId="4" borderId="24" xfId="40" applyNumberFormat="1" applyFont="1" applyFill="1" applyBorder="1" applyAlignment="1" applyProtection="1">
      <alignment horizontal="center"/>
    </xf>
    <xf numFmtId="1" fontId="19" fillId="4" borderId="25" xfId="40" applyNumberFormat="1" applyFont="1" applyFill="1" applyBorder="1" applyAlignment="1" applyProtection="1">
      <alignment horizontal="center"/>
    </xf>
    <xf numFmtId="0" fontId="19" fillId="4" borderId="26" xfId="40" applyFont="1" applyFill="1" applyBorder="1" applyAlignment="1" applyProtection="1">
      <alignment horizontal="left" vertical="center" wrapText="1"/>
    </xf>
    <xf numFmtId="0" fontId="19" fillId="4" borderId="27" xfId="40" applyFont="1" applyFill="1" applyBorder="1" applyAlignment="1" applyProtection="1">
      <alignment horizontal="center"/>
    </xf>
    <xf numFmtId="1" fontId="21" fillId="4" borderId="27" xfId="40" applyNumberFormat="1" applyFont="1" applyFill="1" applyBorder="1" applyAlignment="1" applyProtection="1">
      <alignment horizontal="center"/>
    </xf>
    <xf numFmtId="0" fontId="31" fillId="0" borderId="0" xfId="40" applyFont="1"/>
    <xf numFmtId="0" fontId="14" fillId="0" borderId="0" xfId="40" applyBorder="1"/>
    <xf numFmtId="1" fontId="19" fillId="0" borderId="28" xfId="40" applyNumberFormat="1" applyFont="1" applyFill="1" applyBorder="1" applyAlignment="1" applyProtection="1">
      <alignment horizontal="center"/>
      <protection locked="0"/>
    </xf>
    <xf numFmtId="1" fontId="19" fillId="4" borderId="14" xfId="40" applyNumberFormat="1" applyFont="1" applyFill="1" applyBorder="1" applyAlignment="1" applyProtection="1">
      <alignment horizontal="center"/>
    </xf>
    <xf numFmtId="1" fontId="19" fillId="0" borderId="14" xfId="40" applyNumberFormat="1" applyFont="1" applyFill="1" applyBorder="1" applyAlignment="1" applyProtection="1">
      <alignment horizontal="center"/>
      <protection locked="0"/>
    </xf>
    <xf numFmtId="1" fontId="19" fillId="0" borderId="29" xfId="40" applyNumberFormat="1" applyFont="1" applyFill="1" applyBorder="1" applyAlignment="1" applyProtection="1">
      <alignment horizontal="center"/>
      <protection locked="0"/>
    </xf>
    <xf numFmtId="1" fontId="19" fillId="0" borderId="18" xfId="40" applyNumberFormat="1" applyFont="1" applyFill="1" applyBorder="1" applyAlignment="1" applyProtection="1">
      <alignment horizontal="center"/>
      <protection locked="0"/>
    </xf>
    <xf numFmtId="1" fontId="19" fillId="0" borderId="30" xfId="40" applyNumberFormat="1" applyFont="1" applyFill="1" applyBorder="1" applyAlignment="1" applyProtection="1">
      <alignment horizontal="center"/>
      <protection locked="0"/>
    </xf>
    <xf numFmtId="0" fontId="19" fillId="4" borderId="16" xfId="40" applyFont="1" applyFill="1" applyBorder="1" applyAlignment="1" applyProtection="1">
      <alignment horizontal="center"/>
    </xf>
    <xf numFmtId="1" fontId="19" fillId="4" borderId="21" xfId="40" applyNumberFormat="1" applyFont="1" applyFill="1" applyBorder="1" applyAlignment="1" applyProtection="1">
      <alignment horizontal="center"/>
    </xf>
    <xf numFmtId="1" fontId="19" fillId="4" borderId="31" xfId="40" applyNumberFormat="1" applyFont="1" applyFill="1" applyBorder="1" applyAlignment="1" applyProtection="1">
      <alignment horizontal="center"/>
    </xf>
    <xf numFmtId="1" fontId="19" fillId="4" borderId="18" xfId="40" applyNumberFormat="1" applyFont="1" applyFill="1" applyBorder="1" applyAlignment="1" applyProtection="1">
      <alignment horizontal="center"/>
    </xf>
    <xf numFmtId="1" fontId="19" fillId="4" borderId="32" xfId="40" applyNumberFormat="1" applyFont="1" applyFill="1" applyBorder="1" applyAlignment="1" applyProtection="1">
      <alignment horizontal="center"/>
    </xf>
    <xf numFmtId="0" fontId="19" fillId="4" borderId="16" xfId="40" applyFont="1" applyFill="1" applyBorder="1" applyAlignment="1" applyProtection="1">
      <alignment horizontal="left"/>
    </xf>
    <xf numFmtId="0" fontId="19" fillId="4" borderId="23" xfId="40" applyFont="1" applyFill="1" applyBorder="1" applyAlignment="1" applyProtection="1">
      <alignment horizontal="left"/>
    </xf>
    <xf numFmtId="1" fontId="19" fillId="4" borderId="33" xfId="40" applyNumberFormat="1" applyFont="1" applyFill="1" applyBorder="1" applyAlignment="1" applyProtection="1">
      <alignment horizontal="center"/>
    </xf>
    <xf numFmtId="1" fontId="19" fillId="4" borderId="34" xfId="40" applyNumberFormat="1" applyFont="1" applyFill="1" applyBorder="1" applyAlignment="1" applyProtection="1">
      <alignment horizontal="center"/>
    </xf>
    <xf numFmtId="1" fontId="19" fillId="4" borderId="35" xfId="40" applyNumberFormat="1" applyFont="1" applyFill="1" applyBorder="1" applyAlignment="1" applyProtection="1">
      <alignment horizontal="center"/>
    </xf>
    <xf numFmtId="1" fontId="19" fillId="4" borderId="36" xfId="40" applyNumberFormat="1" applyFont="1" applyFill="1" applyBorder="1" applyAlignment="1" applyProtection="1">
      <alignment horizontal="center"/>
    </xf>
    <xf numFmtId="0" fontId="19" fillId="4" borderId="37" xfId="40" applyFont="1" applyFill="1" applyBorder="1" applyAlignment="1" applyProtection="1">
      <alignment horizontal="left"/>
    </xf>
    <xf numFmtId="1" fontId="19" fillId="4" borderId="38" xfId="40" applyNumberFormat="1" applyFont="1" applyFill="1" applyBorder="1" applyAlignment="1" applyProtection="1">
      <alignment horizontal="center"/>
    </xf>
    <xf numFmtId="1" fontId="19" fillId="4" borderId="39" xfId="40" applyNumberFormat="1" applyFont="1" applyFill="1" applyBorder="1" applyAlignment="1" applyProtection="1">
      <alignment horizontal="center"/>
    </xf>
    <xf numFmtId="1" fontId="19" fillId="4" borderId="40" xfId="40" applyNumberFormat="1" applyFont="1" applyFill="1" applyBorder="1" applyAlignment="1" applyProtection="1">
      <alignment horizontal="center"/>
    </xf>
    <xf numFmtId="1" fontId="19" fillId="4" borderId="41" xfId="40" applyNumberFormat="1" applyFont="1" applyFill="1" applyBorder="1" applyAlignment="1" applyProtection="1">
      <alignment horizontal="center"/>
    </xf>
    <xf numFmtId="1" fontId="19" fillId="4" borderId="42" xfId="40" applyNumberFormat="1" applyFont="1" applyFill="1" applyBorder="1" applyAlignment="1" applyProtection="1">
      <alignment horizontal="center"/>
    </xf>
    <xf numFmtId="0" fontId="19" fillId="0" borderId="0" xfId="40" applyFont="1" applyFill="1" applyBorder="1" applyAlignment="1">
      <alignment horizontal="left"/>
    </xf>
    <xf numFmtId="0" fontId="28" fillId="0" borderId="0" xfId="40" applyFont="1" applyFill="1" applyBorder="1"/>
    <xf numFmtId="0" fontId="14" fillId="0" borderId="0" xfId="40" applyFill="1" applyBorder="1"/>
    <xf numFmtId="0" fontId="19" fillId="0" borderId="0" xfId="40" applyFont="1" applyFill="1" applyAlignment="1">
      <alignment horizontal="left"/>
    </xf>
    <xf numFmtId="0" fontId="14" fillId="0" borderId="0" xfId="40" applyFill="1"/>
    <xf numFmtId="0" fontId="19" fillId="0" borderId="35" xfId="40" applyFont="1" applyFill="1" applyBorder="1" applyAlignment="1" applyProtection="1">
      <alignment horizontal="center"/>
      <protection locked="0"/>
    </xf>
    <xf numFmtId="0" fontId="19" fillId="0" borderId="18" xfId="40" applyFont="1" applyBorder="1" applyAlignment="1" applyProtection="1">
      <alignment horizontal="center"/>
      <protection locked="0"/>
    </xf>
    <xf numFmtId="0" fontId="33" fillId="0" borderId="0" xfId="40" applyFont="1" applyBorder="1"/>
    <xf numFmtId="0" fontId="33" fillId="0" borderId="0" xfId="40" applyFont="1"/>
    <xf numFmtId="0" fontId="32" fillId="0" borderId="0" xfId="40" applyFont="1"/>
    <xf numFmtId="0" fontId="19" fillId="0" borderId="21" xfId="40" applyFont="1" applyBorder="1" applyAlignment="1" applyProtection="1">
      <alignment horizontal="center"/>
      <protection locked="0"/>
    </xf>
    <xf numFmtId="0" fontId="19" fillId="0" borderId="33" xfId="40" applyFont="1" applyFill="1" applyBorder="1" applyAlignment="1" applyProtection="1">
      <alignment horizontal="center"/>
      <protection locked="0"/>
    </xf>
    <xf numFmtId="1" fontId="19" fillId="4" borderId="10" xfId="40" applyNumberFormat="1" applyFont="1" applyFill="1" applyBorder="1" applyAlignment="1" applyProtection="1">
      <alignment horizontal="center"/>
    </xf>
    <xf numFmtId="0" fontId="19" fillId="0" borderId="43" xfId="40" applyFont="1" applyBorder="1" applyAlignment="1" applyProtection="1">
      <alignment horizontal="center"/>
      <protection locked="0"/>
    </xf>
    <xf numFmtId="0" fontId="19" fillId="0" borderId="43" xfId="40" applyFont="1" applyFill="1" applyBorder="1" applyAlignment="1" applyProtection="1">
      <alignment horizontal="center"/>
      <protection locked="0"/>
    </xf>
    <xf numFmtId="0" fontId="19" fillId="0" borderId="44" xfId="40" applyFont="1" applyFill="1" applyBorder="1" applyAlignment="1" applyProtection="1">
      <alignment horizontal="center"/>
      <protection locked="0"/>
    </xf>
    <xf numFmtId="1" fontId="19" fillId="0" borderId="11" xfId="40" applyNumberFormat="1" applyFont="1" applyFill="1" applyBorder="1" applyAlignment="1" applyProtection="1">
      <alignment horizontal="center"/>
      <protection locked="0"/>
    </xf>
    <xf numFmtId="1" fontId="19" fillId="0" borderId="10" xfId="40" applyNumberFormat="1" applyFont="1" applyFill="1" applyBorder="1" applyAlignment="1" applyProtection="1">
      <alignment horizontal="center"/>
      <protection locked="0"/>
    </xf>
    <xf numFmtId="1" fontId="19" fillId="0" borderId="45" xfId="40" applyNumberFormat="1" applyFont="1" applyFill="1" applyBorder="1" applyAlignment="1" applyProtection="1">
      <alignment horizontal="center"/>
      <protection locked="0"/>
    </xf>
    <xf numFmtId="1" fontId="19" fillId="0" borderId="20" xfId="40" applyNumberFormat="1" applyFont="1" applyFill="1" applyBorder="1" applyAlignment="1" applyProtection="1">
      <alignment horizontal="center"/>
      <protection locked="0"/>
    </xf>
    <xf numFmtId="1" fontId="19" fillId="0" borderId="46" xfId="40" applyNumberFormat="1" applyFont="1" applyFill="1" applyBorder="1" applyAlignment="1" applyProtection="1">
      <alignment horizontal="center"/>
      <protection locked="0"/>
    </xf>
    <xf numFmtId="0" fontId="29" fillId="0" borderId="0" xfId="40" applyFont="1" applyFill="1"/>
    <xf numFmtId="1" fontId="21" fillId="4" borderId="24" xfId="40" applyNumberFormat="1" applyFont="1" applyFill="1" applyBorder="1" applyAlignment="1" applyProtection="1">
      <alignment horizontal="center"/>
    </xf>
    <xf numFmtId="1" fontId="21" fillId="4" borderId="47" xfId="40" applyNumberFormat="1" applyFont="1" applyFill="1" applyBorder="1" applyAlignment="1" applyProtection="1">
      <alignment horizontal="center"/>
    </xf>
    <xf numFmtId="1" fontId="19" fillId="24" borderId="19" xfId="40" applyNumberFormat="1" applyFont="1" applyFill="1" applyBorder="1" applyAlignment="1" applyProtection="1">
      <alignment horizontal="center"/>
    </xf>
    <xf numFmtId="1" fontId="21" fillId="4" borderId="48" xfId="40" applyNumberFormat="1" applyFont="1" applyFill="1" applyBorder="1" applyAlignment="1" applyProtection="1">
      <alignment horizontal="center"/>
    </xf>
    <xf numFmtId="1" fontId="19" fillId="0" borderId="49" xfId="40" applyNumberFormat="1" applyFont="1" applyFill="1" applyBorder="1" applyAlignment="1" applyProtection="1">
      <alignment horizontal="center"/>
      <protection locked="0"/>
    </xf>
    <xf numFmtId="1" fontId="19" fillId="0" borderId="50" xfId="40" applyNumberFormat="1" applyFont="1" applyFill="1" applyBorder="1" applyAlignment="1" applyProtection="1">
      <alignment horizontal="center"/>
      <protection locked="0"/>
    </xf>
    <xf numFmtId="1" fontId="19" fillId="0" borderId="51" xfId="40" applyNumberFormat="1" applyFont="1" applyFill="1" applyBorder="1" applyAlignment="1" applyProtection="1">
      <alignment horizontal="center"/>
      <protection locked="0"/>
    </xf>
    <xf numFmtId="1" fontId="19" fillId="4" borderId="30" xfId="40" applyNumberFormat="1" applyFont="1" applyFill="1" applyBorder="1" applyAlignment="1" applyProtection="1">
      <alignment horizontal="center"/>
    </xf>
    <xf numFmtId="1" fontId="19" fillId="0" borderId="52" xfId="40" applyNumberFormat="1" applyFont="1" applyFill="1" applyBorder="1" applyAlignment="1" applyProtection="1">
      <alignment horizontal="center"/>
      <protection locked="0"/>
    </xf>
    <xf numFmtId="1" fontId="19" fillId="0" borderId="53" xfId="40" applyNumberFormat="1" applyFont="1" applyFill="1" applyBorder="1" applyAlignment="1" applyProtection="1">
      <alignment horizontal="center"/>
      <protection locked="0"/>
    </xf>
    <xf numFmtId="0" fontId="21" fillId="4" borderId="12" xfId="40" applyFont="1" applyFill="1" applyBorder="1" applyAlignment="1" applyProtection="1">
      <alignment horizontal="center"/>
    </xf>
    <xf numFmtId="1" fontId="19" fillId="0" borderId="17" xfId="40" applyNumberFormat="1" applyFont="1" applyFill="1" applyBorder="1" applyAlignment="1" applyProtection="1">
      <alignment horizontal="center"/>
      <protection locked="0"/>
    </xf>
    <xf numFmtId="1" fontId="19" fillId="0" borderId="54" xfId="40" applyNumberFormat="1" applyFont="1" applyFill="1" applyBorder="1" applyAlignment="1" applyProtection="1">
      <alignment horizontal="center"/>
      <protection locked="0"/>
    </xf>
    <xf numFmtId="0" fontId="19" fillId="0" borderId="55" xfId="40" applyFont="1" applyBorder="1" applyProtection="1">
      <protection locked="0"/>
    </xf>
    <xf numFmtId="0" fontId="19" fillId="0" borderId="56" xfId="40" applyFont="1" applyBorder="1" applyProtection="1">
      <protection locked="0"/>
    </xf>
    <xf numFmtId="0" fontId="19" fillId="0" borderId="56" xfId="40" applyFont="1" applyFill="1" applyBorder="1" applyProtection="1">
      <protection locked="0"/>
    </xf>
    <xf numFmtId="0" fontId="19" fillId="0" borderId="56" xfId="0" applyFont="1" applyFill="1" applyBorder="1" applyAlignment="1" applyProtection="1">
      <alignment vertical="center" shrinkToFit="1"/>
      <protection locked="0"/>
    </xf>
    <xf numFmtId="0" fontId="19" fillId="0" borderId="56" xfId="0" applyFont="1" applyFill="1" applyBorder="1" applyAlignment="1" applyProtection="1">
      <alignment shrinkToFit="1"/>
      <protection locked="0"/>
    </xf>
    <xf numFmtId="0" fontId="21" fillId="4" borderId="57" xfId="40" applyFont="1" applyFill="1" applyBorder="1" applyAlignment="1" applyProtection="1">
      <alignment horizontal="center"/>
    </xf>
    <xf numFmtId="0" fontId="26" fillId="4" borderId="58" xfId="40" applyFont="1" applyFill="1" applyBorder="1" applyAlignment="1" applyProtection="1">
      <alignment horizontal="center"/>
    </xf>
    <xf numFmtId="0" fontId="21" fillId="4" borderId="58" xfId="40" applyFont="1" applyFill="1" applyBorder="1" applyAlignment="1" applyProtection="1">
      <alignment horizontal="center"/>
    </xf>
    <xf numFmtId="0" fontId="27" fillId="4" borderId="59" xfId="40" applyFont="1" applyFill="1" applyBorder="1" applyProtection="1"/>
    <xf numFmtId="0" fontId="19" fillId="4" borderId="60" xfId="40" applyFont="1" applyFill="1" applyBorder="1" applyProtection="1"/>
    <xf numFmtId="0" fontId="19" fillId="4" borderId="38" xfId="40" applyFont="1" applyFill="1" applyBorder="1" applyProtection="1"/>
    <xf numFmtId="1" fontId="19" fillId="0" borderId="61" xfId="40" applyNumberFormat="1" applyFont="1" applyFill="1" applyBorder="1" applyAlignment="1" applyProtection="1">
      <alignment horizontal="center"/>
      <protection locked="0"/>
    </xf>
    <xf numFmtId="0" fontId="19" fillId="4" borderId="21" xfId="40" applyFont="1" applyFill="1" applyBorder="1" applyProtection="1"/>
    <xf numFmtId="0" fontId="19" fillId="4" borderId="33" xfId="40" applyFont="1" applyFill="1" applyBorder="1" applyProtection="1"/>
    <xf numFmtId="1" fontId="19" fillId="4" borderId="62" xfId="40" applyNumberFormat="1" applyFont="1" applyFill="1" applyBorder="1" applyAlignment="1" applyProtection="1">
      <alignment horizontal="center"/>
    </xf>
    <xf numFmtId="1" fontId="19" fillId="4" borderId="63" xfId="40" applyNumberFormat="1" applyFont="1" applyFill="1" applyBorder="1" applyAlignment="1" applyProtection="1">
      <alignment horizontal="center"/>
    </xf>
    <xf numFmtId="1" fontId="19" fillId="4" borderId="64" xfId="40" applyNumberFormat="1" applyFont="1" applyFill="1" applyBorder="1" applyAlignment="1" applyProtection="1">
      <alignment horizontal="center"/>
    </xf>
    <xf numFmtId="0" fontId="30" fillId="0" borderId="65" xfId="40" applyFont="1" applyFill="1" applyBorder="1" applyAlignment="1" applyProtection="1">
      <alignment horizontal="center"/>
      <protection locked="0"/>
    </xf>
    <xf numFmtId="1" fontId="30" fillId="0" borderId="65" xfId="40" applyNumberFormat="1" applyFont="1" applyFill="1" applyBorder="1" applyAlignment="1" applyProtection="1">
      <alignment horizontal="center"/>
      <protection locked="0"/>
    </xf>
    <xf numFmtId="0" fontId="19" fillId="0" borderId="67" xfId="40" applyFont="1" applyFill="1" applyBorder="1" applyAlignment="1" applyProtection="1">
      <alignment horizontal="left"/>
      <protection locked="0"/>
    </xf>
    <xf numFmtId="0" fontId="19" fillId="0" borderId="0" xfId="40" applyFont="1" applyProtection="1">
      <protection locked="0"/>
    </xf>
    <xf numFmtId="0" fontId="19" fillId="0" borderId="68" xfId="40" applyFont="1" applyFill="1" applyBorder="1" applyAlignment="1" applyProtection="1">
      <protection locked="0"/>
    </xf>
    <xf numFmtId="0" fontId="19" fillId="0" borderId="66" xfId="40" applyFont="1" applyFill="1" applyBorder="1" applyAlignment="1" applyProtection="1">
      <protection locked="0"/>
    </xf>
    <xf numFmtId="0" fontId="19" fillId="0" borderId="18" xfId="40" applyFont="1" applyFill="1" applyBorder="1" applyAlignment="1" applyProtection="1">
      <alignment horizontal="left"/>
    </xf>
    <xf numFmtId="0" fontId="35" fillId="0" borderId="18" xfId="40" applyFont="1" applyFill="1" applyBorder="1" applyAlignment="1" applyProtection="1">
      <alignment horizontal="center"/>
    </xf>
    <xf numFmtId="0" fontId="19" fillId="0" borderId="17" xfId="40" applyFont="1" applyBorder="1" applyAlignment="1" applyProtection="1">
      <alignment horizontal="center"/>
      <protection locked="0"/>
    </xf>
    <xf numFmtId="0" fontId="19" fillId="0" borderId="22" xfId="40" applyFont="1" applyBorder="1" applyAlignment="1" applyProtection="1">
      <alignment horizontal="center"/>
      <protection locked="0"/>
    </xf>
    <xf numFmtId="0" fontId="19" fillId="0" borderId="19" xfId="40" applyFont="1" applyBorder="1" applyAlignment="1" applyProtection="1">
      <alignment horizontal="center"/>
      <protection locked="0"/>
    </xf>
    <xf numFmtId="0" fontId="19" fillId="0" borderId="17" xfId="39" applyNumberFormat="1" applyFont="1" applyBorder="1" applyAlignment="1" applyProtection="1">
      <alignment horizontal="center"/>
      <protection locked="0"/>
    </xf>
    <xf numFmtId="0" fontId="19" fillId="0" borderId="22" xfId="39" applyNumberFormat="1" applyFont="1" applyBorder="1" applyAlignment="1" applyProtection="1">
      <alignment horizontal="center"/>
      <protection locked="0"/>
    </xf>
    <xf numFmtId="0" fontId="19" fillId="0" borderId="19" xfId="39" applyNumberFormat="1" applyFont="1" applyBorder="1" applyAlignment="1" applyProtection="1">
      <alignment horizontal="center"/>
      <protection locked="0"/>
    </xf>
    <xf numFmtId="0" fontId="19" fillId="0" borderId="19" xfId="39" applyFont="1" applyBorder="1" applyAlignment="1" applyProtection="1">
      <alignment horizontal="center"/>
      <protection locked="0"/>
    </xf>
    <xf numFmtId="0" fontId="19" fillId="0" borderId="17" xfId="39" applyFont="1" applyBorder="1" applyAlignment="1" applyProtection="1">
      <alignment horizontal="center"/>
      <protection locked="0"/>
    </xf>
    <xf numFmtId="1" fontId="19" fillId="0" borderId="17" xfId="39" applyNumberFormat="1" applyFont="1" applyBorder="1" applyAlignment="1" applyProtection="1">
      <alignment horizontal="center"/>
      <protection locked="0"/>
    </xf>
    <xf numFmtId="0" fontId="19" fillId="0" borderId="31" xfId="39" applyFont="1" applyBorder="1" applyAlignment="1" applyProtection="1">
      <alignment horizontal="center"/>
      <protection locked="0"/>
    </xf>
    <xf numFmtId="0" fontId="19" fillId="0" borderId="43" xfId="39" applyNumberFormat="1" applyFont="1" applyBorder="1" applyAlignment="1" applyProtection="1">
      <alignment horizontal="center"/>
      <protection locked="0"/>
    </xf>
    <xf numFmtId="0" fontId="19" fillId="0" borderId="31" xfId="39" applyNumberFormat="1" applyFont="1" applyBorder="1" applyAlignment="1" applyProtection="1">
      <alignment horizontal="center"/>
      <protection locked="0"/>
    </xf>
    <xf numFmtId="0" fontId="19" fillId="0" borderId="18" xfId="39" applyNumberFormat="1" applyFont="1" applyBorder="1" applyAlignment="1" applyProtection="1">
      <alignment horizontal="center"/>
      <protection locked="0"/>
    </xf>
    <xf numFmtId="0" fontId="19" fillId="0" borderId="43" xfId="39" applyFont="1" applyBorder="1" applyAlignment="1" applyProtection="1">
      <alignment horizontal="center"/>
      <protection locked="0"/>
    </xf>
    <xf numFmtId="0" fontId="19" fillId="0" borderId="22" xfId="39" applyFont="1" applyBorder="1" applyAlignment="1" applyProtection="1">
      <alignment horizontal="center"/>
      <protection locked="0"/>
    </xf>
    <xf numFmtId="0" fontId="19" fillId="0" borderId="18" xfId="39" applyFont="1" applyBorder="1" applyAlignment="1" applyProtection="1">
      <alignment horizontal="center"/>
      <protection locked="0"/>
    </xf>
    <xf numFmtId="1" fontId="19" fillId="0" borderId="22" xfId="39" applyNumberFormat="1" applyFont="1" applyBorder="1" applyAlignment="1" applyProtection="1">
      <alignment horizontal="center"/>
      <protection locked="0"/>
    </xf>
    <xf numFmtId="0" fontId="19" fillId="0" borderId="44" xfId="39" applyNumberFormat="1" applyFont="1" applyBorder="1" applyAlignment="1" applyProtection="1">
      <alignment horizontal="center"/>
      <protection locked="0"/>
    </xf>
    <xf numFmtId="0" fontId="19" fillId="0" borderId="25" xfId="39" applyNumberFormat="1" applyFont="1" applyBorder="1" applyAlignment="1" applyProtection="1">
      <alignment horizontal="center"/>
      <protection locked="0"/>
    </xf>
    <xf numFmtId="1" fontId="19" fillId="4" borderId="15" xfId="40" applyNumberFormat="1" applyFont="1" applyFill="1" applyBorder="1" applyProtection="1"/>
    <xf numFmtId="0" fontId="19" fillId="0" borderId="70" xfId="40" applyFont="1" applyBorder="1" applyAlignment="1" applyProtection="1">
      <alignment horizontal="center"/>
      <protection locked="0"/>
    </xf>
    <xf numFmtId="0" fontId="19" fillId="0" borderId="65" xfId="40" applyFont="1" applyBorder="1" applyAlignment="1" applyProtection="1">
      <alignment horizontal="center"/>
      <protection locked="0"/>
    </xf>
    <xf numFmtId="0" fontId="19" fillId="0" borderId="65" xfId="40" applyFont="1" applyFill="1" applyBorder="1" applyAlignment="1" applyProtection="1">
      <alignment horizontal="center"/>
      <protection locked="0"/>
    </xf>
    <xf numFmtId="0" fontId="19" fillId="0" borderId="70" xfId="40" applyFont="1" applyFill="1" applyBorder="1" applyAlignment="1" applyProtection="1">
      <alignment horizontal="center"/>
      <protection locked="0"/>
    </xf>
    <xf numFmtId="0" fontId="19" fillId="0" borderId="73" xfId="40" applyFont="1" applyFill="1" applyBorder="1" applyAlignment="1" applyProtection="1">
      <alignment horizontal="center"/>
      <protection locked="0"/>
    </xf>
    <xf numFmtId="1" fontId="19" fillId="0" borderId="74" xfId="40" applyNumberFormat="1" applyFont="1" applyFill="1" applyBorder="1" applyAlignment="1" applyProtection="1">
      <alignment horizontal="center"/>
      <protection locked="0"/>
    </xf>
    <xf numFmtId="1" fontId="19" fillId="0" borderId="65" xfId="40" applyNumberFormat="1" applyFont="1" applyFill="1" applyBorder="1" applyAlignment="1" applyProtection="1">
      <alignment horizontal="center"/>
      <protection locked="0"/>
    </xf>
    <xf numFmtId="0" fontId="19" fillId="0" borderId="75" xfId="40" applyFont="1" applyBorder="1" applyAlignment="1" applyProtection="1">
      <alignment horizontal="center"/>
      <protection locked="0"/>
    </xf>
    <xf numFmtId="0" fontId="19" fillId="0" borderId="76" xfId="40" applyFont="1" applyBorder="1" applyAlignment="1" applyProtection="1">
      <alignment horizontal="center"/>
      <protection locked="0"/>
    </xf>
    <xf numFmtId="0" fontId="19" fillId="0" borderId="74" xfId="40" applyFont="1" applyFill="1" applyBorder="1" applyAlignment="1" applyProtection="1">
      <alignment horizontal="center"/>
      <protection locked="0"/>
    </xf>
    <xf numFmtId="0" fontId="19" fillId="0" borderId="70" xfId="40" applyNumberFormat="1" applyFont="1" applyFill="1" applyBorder="1" applyAlignment="1" applyProtection="1">
      <alignment horizontal="center"/>
      <protection locked="0"/>
    </xf>
    <xf numFmtId="0" fontId="19" fillId="4" borderId="10" xfId="40" applyFont="1" applyFill="1" applyBorder="1" applyProtection="1"/>
    <xf numFmtId="0" fontId="21" fillId="4" borderId="77" xfId="40" applyFont="1" applyFill="1" applyBorder="1" applyAlignment="1" applyProtection="1">
      <alignment horizontal="center"/>
    </xf>
    <xf numFmtId="1" fontId="21" fillId="4" borderId="11" xfId="40" applyNumberFormat="1" applyFont="1" applyFill="1" applyBorder="1" applyAlignment="1" applyProtection="1">
      <alignment horizontal="center"/>
    </xf>
    <xf numFmtId="1" fontId="21" fillId="4" borderId="78" xfId="40" applyNumberFormat="1" applyFont="1" applyFill="1" applyBorder="1" applyAlignment="1" applyProtection="1">
      <alignment horizontal="center"/>
    </xf>
    <xf numFmtId="1" fontId="35" fillId="4" borderId="79" xfId="40" applyNumberFormat="1" applyFont="1" applyFill="1" applyBorder="1" applyAlignment="1" applyProtection="1">
      <alignment horizontal="center"/>
    </xf>
    <xf numFmtId="1" fontId="35" fillId="4" borderId="57" xfId="40" applyNumberFormat="1" applyFont="1" applyFill="1" applyBorder="1" applyAlignment="1" applyProtection="1">
      <alignment horizontal="center"/>
    </xf>
    <xf numFmtId="1" fontId="21" fillId="4" borderId="54" xfId="40" applyNumberFormat="1" applyFont="1" applyFill="1" applyBorder="1" applyAlignment="1" applyProtection="1">
      <alignment horizontal="center"/>
    </xf>
    <xf numFmtId="1" fontId="35" fillId="4" borderId="80" xfId="40" applyNumberFormat="1" applyFont="1" applyFill="1" applyBorder="1" applyAlignment="1" applyProtection="1">
      <alignment horizontal="center"/>
    </xf>
    <xf numFmtId="1" fontId="35" fillId="4" borderId="81" xfId="40" applyNumberFormat="1" applyFont="1" applyFill="1" applyBorder="1" applyAlignment="1" applyProtection="1">
      <alignment horizontal="center"/>
    </xf>
    <xf numFmtId="1" fontId="21" fillId="4" borderId="82" xfId="40" applyNumberFormat="1" applyFont="1" applyFill="1" applyBorder="1" applyAlignment="1" applyProtection="1">
      <alignment horizontal="center"/>
    </xf>
    <xf numFmtId="1" fontId="21" fillId="4" borderId="46" xfId="40" applyNumberFormat="1" applyFont="1" applyFill="1" applyBorder="1" applyAlignment="1" applyProtection="1">
      <alignment horizontal="center"/>
    </xf>
    <xf numFmtId="0" fontId="19" fillId="4" borderId="47" xfId="40" applyFont="1" applyFill="1" applyBorder="1" applyProtection="1"/>
    <xf numFmtId="1" fontId="21" fillId="4" borderId="83" xfId="40" applyNumberFormat="1" applyFont="1" applyFill="1" applyBorder="1" applyAlignment="1" applyProtection="1">
      <alignment horizontal="center"/>
    </xf>
    <xf numFmtId="1" fontId="35" fillId="4" borderId="83" xfId="40" applyNumberFormat="1" applyFont="1" applyFill="1" applyBorder="1" applyAlignment="1" applyProtection="1">
      <alignment horizontal="center"/>
    </xf>
    <xf numFmtId="0" fontId="21" fillId="4" borderId="83" xfId="40" applyFont="1" applyFill="1" applyBorder="1" applyProtection="1"/>
    <xf numFmtId="1" fontId="21" fillId="4" borderId="84" xfId="40" applyNumberFormat="1" applyFont="1" applyFill="1" applyBorder="1" applyAlignment="1" applyProtection="1">
      <alignment horizontal="center"/>
    </xf>
    <xf numFmtId="1" fontId="35" fillId="4" borderId="84" xfId="40" applyNumberFormat="1" applyFont="1" applyFill="1" applyBorder="1" applyAlignment="1" applyProtection="1">
      <alignment horizontal="center"/>
    </xf>
    <xf numFmtId="0" fontId="21" fillId="4" borderId="84" xfId="40" applyFont="1" applyFill="1" applyBorder="1" applyProtection="1"/>
    <xf numFmtId="0" fontId="19" fillId="4" borderId="19" xfId="40" applyFont="1" applyFill="1" applyBorder="1" applyProtection="1"/>
    <xf numFmtId="0" fontId="35" fillId="4" borderId="29" xfId="40" applyFont="1" applyFill="1" applyBorder="1" applyAlignment="1" applyProtection="1">
      <alignment horizontal="center"/>
    </xf>
    <xf numFmtId="1" fontId="21" fillId="4" borderId="31" xfId="40" applyNumberFormat="1" applyFont="1" applyFill="1" applyBorder="1" applyAlignment="1" applyProtection="1">
      <alignment horizontal="center"/>
    </xf>
    <xf numFmtId="1" fontId="35" fillId="4" borderId="31" xfId="40" applyNumberFormat="1" applyFont="1" applyFill="1" applyBorder="1" applyAlignment="1" applyProtection="1">
      <alignment horizontal="center"/>
    </xf>
    <xf numFmtId="0" fontId="21" fillId="4" borderId="31" xfId="40" applyFont="1" applyFill="1" applyBorder="1" applyProtection="1"/>
    <xf numFmtId="1" fontId="21" fillId="4" borderId="85" xfId="40" applyNumberFormat="1" applyFont="1" applyFill="1" applyBorder="1" applyAlignment="1" applyProtection="1">
      <alignment horizontal="center"/>
    </xf>
    <xf numFmtId="1" fontId="35" fillId="4" borderId="85" xfId="40" applyNumberFormat="1" applyFont="1" applyFill="1" applyBorder="1" applyAlignment="1" applyProtection="1">
      <alignment horizontal="center"/>
    </xf>
    <xf numFmtId="0" fontId="21" fillId="4" borderId="85" xfId="40" applyFont="1" applyFill="1" applyBorder="1" applyProtection="1"/>
    <xf numFmtId="1" fontId="21" fillId="4" borderId="86" xfId="40" applyNumberFormat="1" applyFont="1" applyFill="1" applyBorder="1" applyAlignment="1" applyProtection="1">
      <alignment horizontal="center"/>
    </xf>
    <xf numFmtId="0" fontId="19" fillId="0" borderId="87" xfId="40" applyFont="1" applyBorder="1" applyAlignment="1" applyProtection="1">
      <alignment horizontal="center"/>
      <protection locked="0"/>
    </xf>
    <xf numFmtId="0" fontId="19" fillId="0" borderId="87" xfId="40" applyFont="1" applyFill="1" applyBorder="1" applyAlignment="1" applyProtection="1">
      <alignment horizontal="center"/>
      <protection locked="0"/>
    </xf>
    <xf numFmtId="0" fontId="19" fillId="4" borderId="24" xfId="40" applyFont="1" applyFill="1" applyBorder="1" applyProtection="1"/>
    <xf numFmtId="0" fontId="35" fillId="4" borderId="88" xfId="40" applyFont="1" applyFill="1" applyBorder="1" applyAlignment="1" applyProtection="1">
      <alignment horizontal="center"/>
    </xf>
    <xf numFmtId="1" fontId="21" fillId="4" borderId="25" xfId="40" applyNumberFormat="1" applyFont="1" applyFill="1" applyBorder="1" applyAlignment="1" applyProtection="1">
      <alignment horizontal="center"/>
    </xf>
    <xf numFmtId="1" fontId="21" fillId="4" borderId="33" xfId="40" applyNumberFormat="1" applyFont="1" applyFill="1" applyBorder="1" applyAlignment="1" applyProtection="1">
      <alignment horizontal="center"/>
    </xf>
    <xf numFmtId="0" fontId="35" fillId="4" borderId="89" xfId="40" applyFont="1" applyFill="1" applyBorder="1" applyAlignment="1" applyProtection="1">
      <alignment horizontal="center"/>
    </xf>
    <xf numFmtId="1" fontId="21" fillId="4" borderId="90" xfId="40" applyNumberFormat="1" applyFont="1" applyFill="1" applyBorder="1" applyAlignment="1" applyProtection="1">
      <alignment horizontal="center"/>
    </xf>
    <xf numFmtId="0" fontId="35" fillId="4" borderId="91" xfId="40" applyFont="1" applyFill="1" applyBorder="1" applyAlignment="1" applyProtection="1">
      <alignment horizontal="center"/>
    </xf>
    <xf numFmtId="1" fontId="21" fillId="4" borderId="35" xfId="40" applyNumberFormat="1" applyFont="1" applyFill="1" applyBorder="1" applyAlignment="1" applyProtection="1">
      <alignment horizontal="center"/>
    </xf>
    <xf numFmtId="0" fontId="35" fillId="4" borderId="92" xfId="40" applyFont="1" applyFill="1" applyBorder="1" applyAlignment="1" applyProtection="1">
      <alignment horizontal="center"/>
    </xf>
    <xf numFmtId="0" fontId="35" fillId="4" borderId="93" xfId="40" applyFont="1" applyFill="1" applyBorder="1" applyAlignment="1" applyProtection="1">
      <alignment horizontal="center"/>
    </xf>
    <xf numFmtId="1" fontId="21" fillId="4" borderId="23" xfId="40" applyNumberFormat="1" applyFont="1" applyFill="1" applyBorder="1" applyAlignment="1" applyProtection="1">
      <alignment horizontal="center"/>
    </xf>
    <xf numFmtId="1" fontId="21" fillId="4" borderId="94" xfId="40" applyNumberFormat="1" applyFont="1" applyFill="1" applyBorder="1" applyAlignment="1" applyProtection="1">
      <alignment horizontal="center"/>
    </xf>
    <xf numFmtId="0" fontId="35" fillId="4" borderId="21" xfId="40" applyFont="1" applyFill="1" applyBorder="1" applyAlignment="1" applyProtection="1">
      <alignment horizontal="center"/>
    </xf>
    <xf numFmtId="0" fontId="19" fillId="0" borderId="19" xfId="40" applyFont="1" applyFill="1" applyBorder="1" applyAlignment="1" applyProtection="1">
      <alignment horizontal="center"/>
    </xf>
    <xf numFmtId="0" fontId="19" fillId="0" borderId="21" xfId="40" applyFont="1" applyFill="1" applyBorder="1" applyAlignment="1" applyProtection="1">
      <alignment horizontal="center"/>
    </xf>
    <xf numFmtId="0" fontId="19" fillId="0" borderId="22" xfId="40" applyFont="1" applyFill="1" applyBorder="1" applyAlignment="1" applyProtection="1">
      <alignment horizontal="center"/>
    </xf>
    <xf numFmtId="0" fontId="19" fillId="0" borderId="18" xfId="40" applyFont="1" applyFill="1" applyBorder="1" applyAlignment="1" applyProtection="1">
      <alignment horizontal="center"/>
    </xf>
    <xf numFmtId="0" fontId="19" fillId="0" borderId="17" xfId="40" applyFont="1" applyFill="1" applyBorder="1" applyAlignment="1" applyProtection="1">
      <alignment horizontal="center"/>
    </xf>
    <xf numFmtId="1" fontId="19" fillId="24" borderId="16" xfId="40" applyNumberFormat="1" applyFont="1" applyFill="1" applyBorder="1" applyAlignment="1" applyProtection="1">
      <alignment horizontal="center"/>
    </xf>
    <xf numFmtId="1" fontId="19" fillId="24" borderId="20" xfId="40" applyNumberFormat="1" applyFont="1" applyFill="1" applyBorder="1" applyAlignment="1" applyProtection="1">
      <alignment horizontal="center"/>
    </xf>
    <xf numFmtId="0" fontId="35" fillId="4" borderId="45" xfId="40" applyFont="1" applyFill="1" applyBorder="1" applyAlignment="1" applyProtection="1">
      <alignment horizontal="center"/>
    </xf>
    <xf numFmtId="0" fontId="35" fillId="4" borderId="79" xfId="40" applyFont="1" applyFill="1" applyBorder="1" applyAlignment="1" applyProtection="1">
      <alignment horizontal="center"/>
    </xf>
    <xf numFmtId="0" fontId="35" fillId="4" borderId="81" xfId="40" applyFont="1" applyFill="1" applyBorder="1" applyAlignment="1" applyProtection="1">
      <alignment horizontal="center"/>
    </xf>
    <xf numFmtId="0" fontId="21" fillId="4" borderId="95" xfId="40" applyFont="1" applyFill="1" applyBorder="1" applyAlignment="1" applyProtection="1">
      <alignment horizontal="center"/>
    </xf>
    <xf numFmtId="1" fontId="21" fillId="4" borderId="96" xfId="40" applyNumberFormat="1" applyFont="1" applyFill="1" applyBorder="1" applyAlignment="1" applyProtection="1">
      <alignment horizontal="center"/>
    </xf>
    <xf numFmtId="1" fontId="21" fillId="4" borderId="97" xfId="40" applyNumberFormat="1" applyFont="1" applyFill="1" applyBorder="1" applyAlignment="1" applyProtection="1">
      <alignment horizontal="center"/>
    </xf>
    <xf numFmtId="0" fontId="35" fillId="4" borderId="98" xfId="40" applyFont="1" applyFill="1" applyBorder="1" applyAlignment="1" applyProtection="1">
      <alignment horizontal="center"/>
    </xf>
    <xf numFmtId="1" fontId="21" fillId="4" borderId="99" xfId="40" applyNumberFormat="1" applyFont="1" applyFill="1" applyBorder="1" applyAlignment="1" applyProtection="1">
      <alignment horizontal="center"/>
    </xf>
    <xf numFmtId="0" fontId="35" fillId="4" borderId="100" xfId="40" applyFont="1" applyFill="1" applyBorder="1" applyAlignment="1" applyProtection="1">
      <alignment horizontal="center"/>
    </xf>
    <xf numFmtId="0" fontId="35" fillId="4" borderId="97" xfId="40" applyFont="1" applyFill="1" applyBorder="1" applyAlignment="1" applyProtection="1">
      <alignment horizontal="center"/>
    </xf>
    <xf numFmtId="1" fontId="21" fillId="4" borderId="101" xfId="40" applyNumberFormat="1" applyFont="1" applyFill="1" applyBorder="1" applyAlignment="1" applyProtection="1">
      <alignment horizontal="center"/>
    </xf>
    <xf numFmtId="1" fontId="21" fillId="4" borderId="102" xfId="40" applyNumberFormat="1" applyFont="1" applyFill="1" applyBorder="1" applyAlignment="1" applyProtection="1">
      <alignment horizontal="center"/>
    </xf>
    <xf numFmtId="0" fontId="19" fillId="4" borderId="103" xfId="40" applyFont="1" applyFill="1" applyBorder="1" applyProtection="1"/>
    <xf numFmtId="0" fontId="21" fillId="4" borderId="103" xfId="40" applyFont="1" applyFill="1" applyBorder="1" applyAlignment="1" applyProtection="1">
      <alignment horizontal="center"/>
    </xf>
    <xf numFmtId="1" fontId="21" fillId="4" borderId="104" xfId="40" applyNumberFormat="1" applyFont="1" applyFill="1" applyBorder="1" applyAlignment="1" applyProtection="1">
      <alignment horizontal="center"/>
    </xf>
    <xf numFmtId="1" fontId="35" fillId="4" borderId="104" xfId="40" applyNumberFormat="1" applyFont="1" applyFill="1" applyBorder="1" applyAlignment="1" applyProtection="1">
      <alignment horizontal="center"/>
    </xf>
    <xf numFmtId="0" fontId="21" fillId="4" borderId="104" xfId="40" applyFont="1" applyFill="1" applyBorder="1" applyProtection="1"/>
    <xf numFmtId="1" fontId="21" fillId="4" borderId="105" xfId="40" applyNumberFormat="1" applyFont="1" applyFill="1" applyBorder="1" applyAlignment="1" applyProtection="1">
      <alignment horizontal="center"/>
    </xf>
    <xf numFmtId="0" fontId="21" fillId="4" borderId="106" xfId="40" applyFont="1" applyFill="1" applyBorder="1" applyProtection="1"/>
    <xf numFmtId="0" fontId="21" fillId="4" borderId="35" xfId="40" applyFont="1" applyFill="1" applyBorder="1" applyAlignment="1" applyProtection="1">
      <alignment horizontal="center"/>
    </xf>
    <xf numFmtId="0" fontId="21" fillId="25" borderId="27" xfId="0" applyFont="1" applyFill="1" applyBorder="1" applyAlignment="1">
      <alignment horizontal="center" vertical="center"/>
    </xf>
    <xf numFmtId="0" fontId="21" fillId="25" borderId="57" xfId="0" applyFont="1" applyFill="1" applyBorder="1" applyAlignment="1">
      <alignment horizontal="center" vertical="center"/>
    </xf>
    <xf numFmtId="1" fontId="21" fillId="25" borderId="107" xfId="0" applyNumberFormat="1" applyFont="1" applyFill="1" applyBorder="1" applyAlignment="1">
      <alignment horizontal="center" vertical="center"/>
    </xf>
    <xf numFmtId="1" fontId="21" fillId="25" borderId="27" xfId="40" applyNumberFormat="1" applyFont="1" applyFill="1" applyBorder="1" applyAlignment="1" applyProtection="1">
      <alignment horizontal="center" vertical="center"/>
    </xf>
    <xf numFmtId="1" fontId="21" fillId="25" borderId="27" xfId="0" applyNumberFormat="1" applyFont="1" applyFill="1" applyBorder="1" applyAlignment="1">
      <alignment horizontal="center" vertical="center"/>
    </xf>
    <xf numFmtId="1" fontId="21" fillId="25" borderId="81" xfId="0" applyNumberFormat="1" applyFont="1" applyFill="1" applyBorder="1" applyAlignment="1">
      <alignment horizontal="center" vertical="center"/>
    </xf>
    <xf numFmtId="1" fontId="21" fillId="25" borderId="108" xfId="0" applyNumberFormat="1" applyFont="1" applyFill="1" applyBorder="1" applyAlignment="1">
      <alignment horizontal="center" vertical="center"/>
    </xf>
    <xf numFmtId="0" fontId="19" fillId="4" borderId="109" xfId="0" applyFont="1" applyFill="1" applyBorder="1" applyAlignment="1">
      <alignment horizontal="center" vertical="center" wrapText="1"/>
    </xf>
    <xf numFmtId="0" fontId="19" fillId="4" borderId="85" xfId="0" applyFont="1" applyFill="1" applyBorder="1" applyAlignment="1">
      <alignment horizontal="center" vertical="center" wrapText="1"/>
    </xf>
    <xf numFmtId="0" fontId="19" fillId="4" borderId="86" xfId="0" applyFont="1" applyFill="1" applyBorder="1" applyAlignment="1">
      <alignment horizontal="center" vertical="center" wrapText="1"/>
    </xf>
    <xf numFmtId="0" fontId="19" fillId="4" borderId="19" xfId="40" applyFont="1" applyFill="1" applyBorder="1" applyAlignment="1" applyProtection="1">
      <alignment horizontal="center"/>
    </xf>
    <xf numFmtId="0" fontId="19" fillId="4" borderId="10" xfId="40" applyFont="1" applyFill="1" applyBorder="1" applyAlignment="1" applyProtection="1">
      <alignment horizontal="center"/>
    </xf>
    <xf numFmtId="0" fontId="19" fillId="4" borderId="24" xfId="40" applyFont="1" applyFill="1" applyBorder="1" applyAlignment="1" applyProtection="1">
      <alignment horizontal="center"/>
    </xf>
    <xf numFmtId="1" fontId="21" fillId="4" borderId="107" xfId="40" applyNumberFormat="1" applyFont="1" applyFill="1" applyBorder="1" applyAlignment="1" applyProtection="1">
      <alignment horizontal="center"/>
    </xf>
    <xf numFmtId="1" fontId="19" fillId="4" borderId="110" xfId="40" applyNumberFormat="1" applyFont="1" applyFill="1" applyBorder="1" applyAlignment="1" applyProtection="1">
      <alignment horizontal="center"/>
    </xf>
    <xf numFmtId="1" fontId="21" fillId="4" borderId="26" xfId="40" applyNumberFormat="1" applyFont="1" applyFill="1" applyBorder="1" applyAlignment="1" applyProtection="1">
      <alignment horizontal="center"/>
    </xf>
    <xf numFmtId="1" fontId="19" fillId="4" borderId="27" xfId="40" applyNumberFormat="1" applyFont="1" applyFill="1" applyBorder="1" applyAlignment="1" applyProtection="1">
      <alignment horizontal="center"/>
    </xf>
    <xf numFmtId="0" fontId="19" fillId="25" borderId="26" xfId="40" applyFont="1" applyFill="1" applyBorder="1" applyAlignment="1" applyProtection="1">
      <alignment horizontal="left" vertical="center" wrapText="1"/>
    </xf>
    <xf numFmtId="0" fontId="19" fillId="25" borderId="27" xfId="40" applyFont="1" applyFill="1" applyBorder="1" applyAlignment="1" applyProtection="1">
      <alignment horizontal="center"/>
    </xf>
    <xf numFmtId="0" fontId="21" fillId="25" borderId="57" xfId="40" applyFont="1" applyFill="1" applyBorder="1" applyAlignment="1" applyProtection="1">
      <alignment horizontal="center" vertical="center"/>
    </xf>
    <xf numFmtId="1" fontId="19" fillId="25" borderId="110" xfId="40" applyNumberFormat="1" applyFont="1" applyFill="1" applyBorder="1" applyAlignment="1" applyProtection="1">
      <alignment horizontal="center"/>
    </xf>
    <xf numFmtId="1" fontId="21" fillId="25" borderId="26" xfId="0" applyNumberFormat="1" applyFont="1" applyFill="1" applyBorder="1" applyAlignment="1">
      <alignment horizontal="center" vertical="center"/>
    </xf>
    <xf numFmtId="1" fontId="19" fillId="25" borderId="27" xfId="40" applyNumberFormat="1" applyFont="1" applyFill="1" applyBorder="1" applyAlignment="1" applyProtection="1">
      <alignment horizontal="center"/>
    </xf>
    <xf numFmtId="0" fontId="19" fillId="4" borderId="13" xfId="40" applyFont="1" applyFill="1" applyBorder="1" applyProtection="1"/>
    <xf numFmtId="0" fontId="19" fillId="4" borderId="111" xfId="0" applyFont="1" applyFill="1" applyBorder="1" applyAlignment="1">
      <alignment horizontal="center" vertical="center" wrapText="1"/>
    </xf>
    <xf numFmtId="0" fontId="19" fillId="4" borderId="84" xfId="0" applyFont="1" applyFill="1" applyBorder="1" applyAlignment="1">
      <alignment horizontal="center" vertical="center" wrapText="1"/>
    </xf>
    <xf numFmtId="0" fontId="19" fillId="4" borderId="112" xfId="0" applyFont="1" applyFill="1" applyBorder="1" applyAlignment="1">
      <alignment horizontal="center" vertical="center" wrapText="1"/>
    </xf>
    <xf numFmtId="0" fontId="19" fillId="4" borderId="14" xfId="40" applyFont="1" applyFill="1" applyBorder="1" applyAlignment="1" applyProtection="1">
      <alignment horizontal="center"/>
    </xf>
    <xf numFmtId="0" fontId="19" fillId="4" borderId="113" xfId="40" applyFont="1" applyFill="1" applyBorder="1" applyProtection="1"/>
    <xf numFmtId="0" fontId="19" fillId="4" borderId="114" xfId="40" applyFont="1" applyFill="1" applyBorder="1" applyProtection="1"/>
    <xf numFmtId="0" fontId="19" fillId="0" borderId="116" xfId="0" applyFont="1" applyFill="1" applyBorder="1" applyAlignment="1" applyProtection="1">
      <alignment horizontal="left" vertical="center" wrapText="1"/>
      <protection locked="0"/>
    </xf>
    <xf numFmtId="0" fontId="19" fillId="0" borderId="115" xfId="0" applyFont="1" applyFill="1" applyBorder="1" applyAlignment="1" applyProtection="1">
      <alignment horizontal="left" vertical="center" wrapText="1"/>
      <protection locked="0"/>
    </xf>
    <xf numFmtId="0" fontId="19" fillId="0" borderId="60" xfId="0" applyFont="1" applyFill="1" applyBorder="1" applyAlignment="1" applyProtection="1">
      <alignment horizontal="left" vertical="center" wrapText="1"/>
      <protection locked="0"/>
    </xf>
    <xf numFmtId="0" fontId="19" fillId="4" borderId="117" xfId="40" applyFont="1" applyFill="1" applyBorder="1" applyProtection="1"/>
    <xf numFmtId="0" fontId="19" fillId="4" borderId="118" xfId="40" applyFont="1" applyFill="1" applyBorder="1" applyProtection="1"/>
    <xf numFmtId="0" fontId="19" fillId="4" borderId="119" xfId="40" applyFont="1" applyFill="1" applyBorder="1" applyProtection="1"/>
    <xf numFmtId="0" fontId="19" fillId="4" borderId="30" xfId="40" applyFont="1" applyFill="1" applyBorder="1" applyAlignment="1" applyProtection="1">
      <alignment horizontal="center"/>
    </xf>
    <xf numFmtId="0" fontId="19" fillId="0" borderId="30" xfId="40" applyFont="1" applyFill="1" applyBorder="1" applyAlignment="1" applyProtection="1">
      <alignment horizontal="center"/>
      <protection locked="0"/>
    </xf>
    <xf numFmtId="0" fontId="19" fillId="0" borderId="38" xfId="40" applyFont="1" applyFill="1" applyBorder="1" applyAlignment="1" applyProtection="1">
      <alignment horizontal="center"/>
      <protection locked="0"/>
    </xf>
    <xf numFmtId="0" fontId="19" fillId="4" borderId="120" xfId="40" applyFont="1" applyFill="1" applyBorder="1" applyProtection="1"/>
    <xf numFmtId="0" fontId="19" fillId="4" borderId="121" xfId="40" applyFont="1" applyFill="1" applyBorder="1" applyProtection="1"/>
    <xf numFmtId="0" fontId="19" fillId="4" borderId="122" xfId="40" applyFont="1" applyFill="1" applyBorder="1" applyProtection="1"/>
    <xf numFmtId="0" fontId="19" fillId="4" borderId="123" xfId="40" applyFont="1" applyFill="1" applyBorder="1" applyProtection="1"/>
    <xf numFmtId="0" fontId="19" fillId="4" borderId="124" xfId="40" applyFont="1" applyFill="1" applyBorder="1" applyProtection="1"/>
    <xf numFmtId="1" fontId="19" fillId="4" borderId="20" xfId="40" applyNumberFormat="1" applyFont="1" applyFill="1" applyBorder="1" applyProtection="1"/>
    <xf numFmtId="0" fontId="19" fillId="4" borderId="62" xfId="40" applyFont="1" applyFill="1" applyBorder="1" applyProtection="1"/>
    <xf numFmtId="0" fontId="19" fillId="4" borderId="31" xfId="40" applyFont="1" applyFill="1" applyBorder="1" applyProtection="1"/>
    <xf numFmtId="0" fontId="19" fillId="4" borderId="17" xfId="40" applyFont="1" applyFill="1" applyBorder="1" applyProtection="1"/>
    <xf numFmtId="0" fontId="19" fillId="4" borderId="32" xfId="40" applyFont="1" applyFill="1" applyBorder="1" applyProtection="1"/>
    <xf numFmtId="1" fontId="19" fillId="4" borderId="125" xfId="40" applyNumberFormat="1" applyFont="1" applyFill="1" applyBorder="1" applyProtection="1"/>
    <xf numFmtId="0" fontId="19" fillId="4" borderId="126" xfId="40" applyFont="1" applyFill="1" applyBorder="1" applyProtection="1"/>
    <xf numFmtId="0" fontId="19" fillId="4" borderId="0" xfId="40" applyFont="1" applyFill="1" applyBorder="1" applyProtection="1"/>
    <xf numFmtId="0" fontId="19" fillId="4" borderId="127" xfId="40" applyFont="1" applyFill="1" applyBorder="1" applyProtection="1"/>
    <xf numFmtId="0" fontId="19" fillId="4" borderId="128" xfId="40" applyFont="1" applyFill="1" applyBorder="1" applyProtection="1"/>
    <xf numFmtId="0" fontId="35" fillId="4" borderId="31" xfId="40" applyFont="1" applyFill="1" applyBorder="1" applyAlignment="1" applyProtection="1">
      <alignment horizontal="center"/>
    </xf>
    <xf numFmtId="1" fontId="21" fillId="4" borderId="129" xfId="40" applyNumberFormat="1" applyFont="1" applyFill="1" applyBorder="1" applyAlignment="1" applyProtection="1">
      <alignment horizontal="center"/>
    </xf>
    <xf numFmtId="49" fontId="19" fillId="0" borderId="17" xfId="39" applyNumberFormat="1" applyFont="1" applyBorder="1" applyAlignment="1" applyProtection="1">
      <alignment horizontal="center"/>
      <protection locked="0"/>
    </xf>
    <xf numFmtId="0" fontId="19" fillId="0" borderId="16" xfId="40" applyFont="1" applyFill="1" applyBorder="1" applyAlignment="1" applyProtection="1">
      <alignment horizontal="left"/>
      <protection locked="0"/>
    </xf>
    <xf numFmtId="0" fontId="19" fillId="0" borderId="18" xfId="40" applyFont="1" applyFill="1" applyBorder="1" applyAlignment="1" applyProtection="1">
      <alignment horizontal="left"/>
      <protection locked="0"/>
    </xf>
    <xf numFmtId="0" fontId="19" fillId="0" borderId="130" xfId="40" applyFont="1" applyFill="1" applyBorder="1" applyProtection="1">
      <protection locked="0"/>
    </xf>
    <xf numFmtId="0" fontId="19" fillId="0" borderId="68" xfId="40" applyFont="1" applyFill="1" applyBorder="1" applyProtection="1">
      <protection locked="0"/>
    </xf>
    <xf numFmtId="0" fontId="19" fillId="0" borderId="131" xfId="40" applyFont="1" applyFill="1" applyBorder="1" applyProtection="1">
      <protection locked="0"/>
    </xf>
    <xf numFmtId="0" fontId="19" fillId="0" borderId="132" xfId="40" applyFont="1" applyFill="1" applyBorder="1" applyAlignment="1" applyProtection="1">
      <alignment horizontal="left"/>
      <protection locked="0"/>
    </xf>
    <xf numFmtId="0" fontId="19" fillId="26" borderId="16" xfId="40" applyFont="1" applyFill="1" applyBorder="1" applyAlignment="1" applyProtection="1">
      <alignment horizontal="left"/>
      <protection locked="0"/>
    </xf>
    <xf numFmtId="0" fontId="19" fillId="27" borderId="82" xfId="40" applyFont="1" applyFill="1" applyBorder="1" applyAlignment="1" applyProtection="1">
      <alignment horizontal="left"/>
    </xf>
    <xf numFmtId="0" fontId="21" fillId="27" borderId="133" xfId="40" applyFont="1" applyFill="1" applyBorder="1" applyAlignment="1" applyProtection="1">
      <alignment horizontal="center"/>
    </xf>
    <xf numFmtId="16" fontId="35" fillId="27" borderId="16" xfId="40" quotePrefix="1" applyNumberFormat="1" applyFont="1" applyFill="1" applyBorder="1" applyAlignment="1" applyProtection="1">
      <alignment horizontal="center"/>
    </xf>
    <xf numFmtId="0" fontId="19" fillId="26" borderId="134" xfId="40" applyFont="1" applyFill="1" applyBorder="1" applyAlignment="1" applyProtection="1">
      <alignment horizontal="left"/>
      <protection locked="0"/>
    </xf>
    <xf numFmtId="0" fontId="41" fillId="26" borderId="134" xfId="40" applyFont="1" applyFill="1" applyBorder="1" applyAlignment="1" applyProtection="1">
      <alignment horizontal="left"/>
      <protection locked="0"/>
    </xf>
    <xf numFmtId="0" fontId="19" fillId="26" borderId="134" xfId="40" applyFont="1" applyFill="1" applyBorder="1" applyAlignment="1" applyProtection="1">
      <alignment horizontal="center"/>
      <protection locked="0"/>
    </xf>
    <xf numFmtId="0" fontId="19" fillId="27" borderId="23" xfId="40" applyFont="1" applyFill="1" applyBorder="1" applyAlignment="1" applyProtection="1">
      <alignment horizontal="left"/>
    </xf>
    <xf numFmtId="0" fontId="19" fillId="26" borderId="16" xfId="40" applyFont="1" applyFill="1" applyBorder="1" applyAlignment="1" applyProtection="1">
      <alignment horizontal="left"/>
    </xf>
    <xf numFmtId="0" fontId="19" fillId="27" borderId="133" xfId="40" applyFont="1" applyFill="1" applyBorder="1" applyAlignment="1" applyProtection="1">
      <alignment horizontal="left"/>
    </xf>
    <xf numFmtId="0" fontId="21" fillId="27" borderId="135" xfId="40" applyFont="1" applyFill="1" applyBorder="1" applyAlignment="1" applyProtection="1">
      <alignment horizontal="center"/>
    </xf>
    <xf numFmtId="0" fontId="19" fillId="26" borderId="16" xfId="40" applyFont="1" applyFill="1" applyBorder="1" applyAlignment="1" applyProtection="1">
      <alignment horizontal="center"/>
      <protection locked="0"/>
    </xf>
    <xf numFmtId="0" fontId="21" fillId="28" borderId="26" xfId="40" applyFont="1" applyFill="1" applyBorder="1" applyAlignment="1" applyProtection="1">
      <alignment horizontal="center" vertical="center"/>
    </xf>
    <xf numFmtId="0" fontId="42" fillId="0" borderId="0" xfId="0" applyFont="1" applyAlignment="1">
      <alignment wrapText="1"/>
    </xf>
    <xf numFmtId="0" fontId="36" fillId="0" borderId="136" xfId="0" applyFont="1" applyBorder="1" applyAlignment="1">
      <alignment horizontal="center"/>
    </xf>
    <xf numFmtId="0" fontId="38" fillId="0" borderId="65" xfId="0" applyFont="1" applyBorder="1" applyAlignment="1">
      <alignment wrapText="1"/>
    </xf>
    <xf numFmtId="0" fontId="38" fillId="0" borderId="136" xfId="0" applyFont="1" applyBorder="1"/>
    <xf numFmtId="0" fontId="38" fillId="0" borderId="65" xfId="0" applyFont="1" applyBorder="1"/>
    <xf numFmtId="0" fontId="38" fillId="0" borderId="136" xfId="0" applyFont="1" applyBorder="1" applyAlignment="1">
      <alignment vertical="center"/>
    </xf>
    <xf numFmtId="0" fontId="38" fillId="0" borderId="65" xfId="0" applyFont="1" applyBorder="1" applyAlignment="1">
      <alignment vertical="center"/>
    </xf>
    <xf numFmtId="0" fontId="38" fillId="0" borderId="136" xfId="0" applyFont="1" applyBorder="1" applyAlignment="1">
      <alignment wrapText="1"/>
    </xf>
    <xf numFmtId="0" fontId="42" fillId="0" borderId="0" xfId="0" applyFont="1" applyBorder="1" applyAlignment="1">
      <alignment wrapText="1"/>
    </xf>
    <xf numFmtId="0" fontId="38" fillId="0" borderId="134" xfId="0" applyFont="1" applyBorder="1" applyAlignment="1">
      <alignment horizontal="left"/>
    </xf>
    <xf numFmtId="0" fontId="38" fillId="0" borderId="134" xfId="0" applyFont="1" applyBorder="1" applyAlignment="1">
      <alignment horizontal="left" wrapText="1"/>
    </xf>
    <xf numFmtId="0" fontId="38" fillId="0" borderId="65" xfId="0" applyFont="1" applyBorder="1" applyAlignment="1">
      <alignment horizontal="left"/>
    </xf>
    <xf numFmtId="0" fontId="38" fillId="0" borderId="65" xfId="0" applyFont="1" applyBorder="1" applyAlignment="1">
      <alignment horizontal="left" wrapText="1"/>
    </xf>
    <xf numFmtId="0" fontId="38" fillId="0" borderId="134" xfId="0" applyFont="1" applyBorder="1" applyAlignment="1">
      <alignment horizontal="left" vertical="center"/>
    </xf>
    <xf numFmtId="0" fontId="38" fillId="0" borderId="65" xfId="0" applyFont="1" applyBorder="1" applyAlignment="1">
      <alignment horizontal="left" vertical="center"/>
    </xf>
    <xf numFmtId="0" fontId="36" fillId="0" borderId="65" xfId="0" applyFont="1" applyBorder="1" applyAlignment="1">
      <alignment horizontal="center"/>
    </xf>
    <xf numFmtId="0" fontId="38" fillId="0" borderId="134" xfId="0" applyFont="1" applyBorder="1" applyAlignment="1">
      <alignment horizontal="left" vertical="center" wrapText="1"/>
    </xf>
    <xf numFmtId="0" fontId="38" fillId="0" borderId="65" xfId="0" applyFont="1" applyBorder="1" applyAlignment="1">
      <alignment vertical="center" wrapText="1"/>
    </xf>
    <xf numFmtId="0" fontId="38" fillId="0" borderId="65" xfId="0" applyFont="1" applyBorder="1" applyAlignment="1">
      <alignment horizontal="left" vertical="center" wrapText="1"/>
    </xf>
    <xf numFmtId="0" fontId="38" fillId="0" borderId="136" xfId="0" applyFont="1" applyBorder="1" applyAlignment="1">
      <alignment vertical="center" wrapText="1"/>
    </xf>
    <xf numFmtId="1" fontId="43" fillId="4" borderId="19" xfId="40" applyNumberFormat="1" applyFont="1" applyFill="1" applyBorder="1" applyAlignment="1" applyProtection="1">
      <alignment horizontal="center"/>
    </xf>
    <xf numFmtId="0" fontId="43" fillId="26" borderId="16" xfId="40" applyFont="1" applyFill="1" applyBorder="1" applyAlignment="1" applyProtection="1">
      <alignment horizontal="left"/>
      <protection locked="0"/>
    </xf>
    <xf numFmtId="0" fontId="19" fillId="4" borderId="115" xfId="0" applyFont="1" applyFill="1" applyBorder="1" applyAlignment="1" applyProtection="1">
      <alignment horizontal="center" vertical="center" wrapText="1"/>
    </xf>
    <xf numFmtId="0" fontId="43" fillId="0" borderId="43" xfId="39" applyFont="1" applyBorder="1" applyAlignment="1" applyProtection="1">
      <alignment horizontal="center"/>
      <protection locked="0"/>
    </xf>
    <xf numFmtId="0" fontId="43" fillId="0" borderId="19" xfId="40" applyFont="1" applyFill="1" applyBorder="1" applyAlignment="1" applyProtection="1">
      <alignment horizontal="center"/>
      <protection locked="0"/>
    </xf>
    <xf numFmtId="1" fontId="43" fillId="4" borderId="16" xfId="40" applyNumberFormat="1" applyFont="1" applyFill="1" applyBorder="1" applyAlignment="1" applyProtection="1">
      <alignment horizontal="center"/>
    </xf>
    <xf numFmtId="1" fontId="43" fillId="4" borderId="17" xfId="40" applyNumberFormat="1" applyFont="1" applyFill="1" applyBorder="1" applyAlignment="1" applyProtection="1">
      <alignment horizontal="center"/>
    </xf>
    <xf numFmtId="1" fontId="43" fillId="4" borderId="20" xfId="40" applyNumberFormat="1" applyFont="1" applyFill="1" applyBorder="1" applyAlignment="1" applyProtection="1">
      <alignment horizontal="center" vertical="center" shrinkToFit="1"/>
    </xf>
    <xf numFmtId="0" fontId="44" fillId="0" borderId="0" xfId="40" applyFont="1"/>
    <xf numFmtId="0" fontId="38" fillId="0" borderId="134" xfId="0" applyFont="1" applyFill="1" applyBorder="1" applyAlignment="1">
      <alignment horizontal="left" vertical="center" wrapText="1"/>
    </xf>
    <xf numFmtId="0" fontId="38" fillId="0" borderId="65" xfId="0" applyFont="1" applyFill="1" applyBorder="1" applyAlignment="1">
      <alignment vertical="center" wrapText="1"/>
    </xf>
    <xf numFmtId="0" fontId="38" fillId="0" borderId="65" xfId="0" applyFont="1" applyFill="1" applyBorder="1" applyAlignment="1">
      <alignment horizontal="left" vertical="center" wrapText="1"/>
    </xf>
    <xf numFmtId="0" fontId="38" fillId="0" borderId="136" xfId="0" applyFont="1" applyFill="1" applyBorder="1" applyAlignment="1">
      <alignment vertical="center" wrapText="1"/>
    </xf>
    <xf numFmtId="0" fontId="19" fillId="0" borderId="65" xfId="40" applyFont="1" applyFill="1" applyBorder="1" applyAlignment="1" applyProtection="1">
      <protection locked="0"/>
    </xf>
    <xf numFmtId="0" fontId="19" fillId="0" borderId="136" xfId="40" applyFont="1" applyFill="1" applyBorder="1" applyAlignment="1" applyProtection="1">
      <protection locked="0"/>
    </xf>
    <xf numFmtId="0" fontId="19" fillId="0" borderId="139" xfId="40" applyFont="1" applyFill="1" applyBorder="1" applyAlignment="1" applyProtection="1">
      <alignment horizontal="left"/>
      <protection locked="0"/>
    </xf>
    <xf numFmtId="0" fontId="19" fillId="0" borderId="137" xfId="40" applyFont="1" applyFill="1" applyBorder="1" applyAlignment="1" applyProtection="1">
      <protection locked="0"/>
    </xf>
    <xf numFmtId="0" fontId="38" fillId="0" borderId="137" xfId="0" applyFont="1" applyFill="1" applyBorder="1" applyAlignment="1">
      <alignment horizontal="left" vertical="center" wrapText="1"/>
    </xf>
    <xf numFmtId="0" fontId="19" fillId="0" borderId="138" xfId="40" applyFont="1" applyFill="1" applyBorder="1" applyAlignment="1" applyProtection="1">
      <protection locked="0"/>
    </xf>
    <xf numFmtId="0" fontId="19" fillId="0" borderId="137" xfId="40" applyFont="1" applyFill="1" applyBorder="1" applyAlignment="1" applyProtection="1">
      <alignment horizontal="left"/>
      <protection locked="0"/>
    </xf>
    <xf numFmtId="0" fontId="43" fillId="0" borderId="17" xfId="39" applyNumberFormat="1" applyFont="1" applyBorder="1" applyAlignment="1" applyProtection="1">
      <alignment horizontal="center"/>
      <protection locked="0"/>
    </xf>
    <xf numFmtId="0" fontId="43" fillId="0" borderId="22" xfId="39" applyNumberFormat="1" applyFont="1" applyBorder="1" applyAlignment="1" applyProtection="1">
      <alignment horizontal="center"/>
      <protection locked="0"/>
    </xf>
    <xf numFmtId="0" fontId="14" fillId="0" borderId="0" xfId="40" applyFont="1"/>
    <xf numFmtId="0" fontId="19" fillId="0" borderId="70" xfId="39" applyNumberFormat="1" applyFont="1" applyBorder="1" applyAlignment="1" applyProtection="1">
      <alignment horizontal="center"/>
      <protection locked="0"/>
    </xf>
    <xf numFmtId="0" fontId="19" fillId="0" borderId="65" xfId="39" applyFont="1" applyBorder="1" applyAlignment="1" applyProtection="1">
      <alignment horizontal="center"/>
      <protection locked="0"/>
    </xf>
    <xf numFmtId="0" fontId="19" fillId="0" borderId="69" xfId="40" applyFont="1" applyFill="1" applyBorder="1" applyAlignment="1" applyProtection="1">
      <alignment horizontal="center"/>
      <protection locked="0"/>
    </xf>
    <xf numFmtId="1" fontId="19" fillId="0" borderId="71" xfId="40" applyNumberFormat="1" applyFont="1" applyFill="1" applyBorder="1" applyAlignment="1" applyProtection="1">
      <alignment horizontal="center"/>
      <protection locked="0"/>
    </xf>
    <xf numFmtId="0" fontId="19" fillId="0" borderId="72" xfId="40" applyFont="1" applyFill="1" applyBorder="1" applyAlignment="1" applyProtection="1">
      <alignment horizontal="center"/>
      <protection locked="0"/>
    </xf>
    <xf numFmtId="0" fontId="43" fillId="0" borderId="18" xfId="40" applyFont="1" applyFill="1" applyBorder="1" applyAlignment="1" applyProtection="1">
      <protection locked="0"/>
    </xf>
    <xf numFmtId="0" fontId="43" fillId="0" borderId="31" xfId="39" applyNumberFormat="1" applyFont="1" applyBorder="1" applyAlignment="1" applyProtection="1">
      <alignment horizontal="center"/>
      <protection locked="0"/>
    </xf>
    <xf numFmtId="0" fontId="43" fillId="0" borderId="43" xfId="39" applyNumberFormat="1" applyFont="1" applyBorder="1" applyAlignment="1" applyProtection="1">
      <alignment horizontal="center"/>
      <protection locked="0"/>
    </xf>
    <xf numFmtId="0" fontId="43" fillId="0" borderId="17" xfId="39" applyFont="1" applyBorder="1" applyAlignment="1" applyProtection="1">
      <alignment horizontal="center"/>
      <protection locked="0"/>
    </xf>
    <xf numFmtId="0" fontId="43" fillId="0" borderId="66" xfId="40" applyFont="1" applyFill="1" applyBorder="1" applyAlignment="1" applyProtection="1">
      <alignment horizontal="left"/>
      <protection locked="0"/>
    </xf>
    <xf numFmtId="1" fontId="43" fillId="0" borderId="22" xfId="40" applyNumberFormat="1" applyFont="1" applyFill="1" applyBorder="1" applyAlignment="1" applyProtection="1">
      <alignment horizontal="center"/>
      <protection locked="0"/>
    </xf>
    <xf numFmtId="1" fontId="43" fillId="0" borderId="19" xfId="40" applyNumberFormat="1" applyFont="1" applyFill="1" applyBorder="1" applyAlignment="1" applyProtection="1">
      <alignment horizontal="center"/>
      <protection locked="0"/>
    </xf>
    <xf numFmtId="0" fontId="43" fillId="4" borderId="19" xfId="40" applyFont="1" applyFill="1" applyBorder="1" applyAlignment="1" applyProtection="1">
      <alignment horizontal="center"/>
    </xf>
    <xf numFmtId="1" fontId="43" fillId="0" borderId="18" xfId="40" applyNumberFormat="1" applyFont="1" applyFill="1" applyBorder="1" applyAlignment="1" applyProtection="1">
      <alignment horizontal="center"/>
      <protection locked="0"/>
    </xf>
    <xf numFmtId="1" fontId="43" fillId="4" borderId="23" xfId="40" applyNumberFormat="1" applyFont="1" applyFill="1" applyBorder="1" applyAlignment="1" applyProtection="1">
      <alignment horizontal="center"/>
    </xf>
    <xf numFmtId="1" fontId="43" fillId="4" borderId="24" xfId="40" applyNumberFormat="1" applyFont="1" applyFill="1" applyBorder="1" applyAlignment="1" applyProtection="1">
      <alignment horizontal="center"/>
    </xf>
    <xf numFmtId="1" fontId="43" fillId="4" borderId="25" xfId="40" applyNumberFormat="1" applyFont="1" applyFill="1" applyBorder="1" applyAlignment="1" applyProtection="1">
      <alignment horizontal="center"/>
    </xf>
    <xf numFmtId="0" fontId="19" fillId="0" borderId="142" xfId="40" applyFont="1" applyFill="1" applyBorder="1" applyAlignment="1" applyProtection="1">
      <alignment horizontal="center" vertical="center"/>
      <protection locked="0"/>
    </xf>
    <xf numFmtId="0" fontId="19" fillId="0" borderId="143" xfId="40" applyFont="1" applyFill="1" applyBorder="1" applyAlignment="1" applyProtection="1">
      <alignment horizontal="center" vertical="center"/>
      <protection locked="0"/>
    </xf>
    <xf numFmtId="0" fontId="19" fillId="24" borderId="140" xfId="40" applyFont="1" applyFill="1" applyBorder="1" applyAlignment="1" applyProtection="1">
      <alignment horizontal="center" vertical="center"/>
    </xf>
    <xf numFmtId="0" fontId="19" fillId="24" borderId="141" xfId="40" applyFont="1" applyFill="1" applyBorder="1" applyAlignment="1" applyProtection="1">
      <alignment horizontal="center" vertical="center"/>
    </xf>
    <xf numFmtId="0" fontId="19" fillId="0" borderId="140" xfId="40" applyFont="1" applyFill="1" applyBorder="1" applyAlignment="1" applyProtection="1">
      <alignment horizontal="center" vertical="center"/>
      <protection locked="0"/>
    </xf>
    <xf numFmtId="0" fontId="19" fillId="0" borderId="141" xfId="40" applyFont="1" applyFill="1" applyBorder="1" applyAlignment="1" applyProtection="1">
      <alignment horizontal="center" vertical="center"/>
      <protection locked="0"/>
    </xf>
    <xf numFmtId="0" fontId="43" fillId="4" borderId="17" xfId="40" applyFont="1" applyFill="1" applyBorder="1" applyAlignment="1" applyProtection="1">
      <alignment horizontal="center"/>
    </xf>
    <xf numFmtId="0" fontId="43" fillId="0" borderId="69" xfId="40" applyFont="1" applyFill="1" applyBorder="1" applyAlignment="1" applyProtection="1">
      <protection locked="0"/>
    </xf>
    <xf numFmtId="0" fontId="43" fillId="0" borderId="19" xfId="39" applyFont="1" applyBorder="1" applyAlignment="1" applyProtection="1">
      <alignment horizontal="center"/>
      <protection locked="0"/>
    </xf>
    <xf numFmtId="0" fontId="43" fillId="0" borderId="21" xfId="40" applyFont="1" applyBorder="1" applyAlignment="1" applyProtection="1">
      <alignment horizontal="center"/>
      <protection locked="0"/>
    </xf>
    <xf numFmtId="0" fontId="43" fillId="0" borderId="74" xfId="40" applyFont="1" applyBorder="1" applyAlignment="1" applyProtection="1">
      <alignment horizontal="center"/>
      <protection locked="0"/>
    </xf>
    <xf numFmtId="0" fontId="43" fillId="0" borderId="19" xfId="39" applyNumberFormat="1" applyFont="1" applyBorder="1" applyAlignment="1" applyProtection="1">
      <alignment horizontal="center"/>
      <protection locked="0"/>
    </xf>
    <xf numFmtId="0" fontId="43" fillId="0" borderId="65" xfId="40" applyFont="1" applyBorder="1" applyAlignment="1" applyProtection="1">
      <alignment horizontal="center"/>
      <protection locked="0"/>
    </xf>
    <xf numFmtId="0" fontId="43" fillId="0" borderId="73" xfId="40" applyFont="1" applyFill="1" applyBorder="1" applyAlignment="1" applyProtection="1">
      <alignment horizontal="center"/>
      <protection locked="0"/>
    </xf>
    <xf numFmtId="0" fontId="43" fillId="0" borderId="43" xfId="40" applyFont="1" applyBorder="1" applyAlignment="1" applyProtection="1">
      <alignment horizontal="center"/>
      <protection locked="0"/>
    </xf>
    <xf numFmtId="0" fontId="43" fillId="0" borderId="18" xfId="40" applyFont="1" applyBorder="1" applyAlignment="1" applyProtection="1">
      <alignment horizontal="center"/>
      <protection locked="0"/>
    </xf>
    <xf numFmtId="0" fontId="43" fillId="0" borderId="66" xfId="40" applyFont="1" applyFill="1" applyBorder="1" applyAlignment="1" applyProtection="1">
      <protection locked="0"/>
    </xf>
    <xf numFmtId="0" fontId="43" fillId="0" borderId="70" xfId="40" applyFont="1" applyFill="1" applyBorder="1" applyAlignment="1" applyProtection="1">
      <alignment horizontal="center"/>
      <protection locked="0"/>
    </xf>
    <xf numFmtId="0" fontId="43" fillId="0" borderId="65" xfId="40" applyFont="1" applyFill="1" applyBorder="1" applyAlignment="1" applyProtection="1">
      <alignment horizontal="center"/>
      <protection locked="0"/>
    </xf>
    <xf numFmtId="0" fontId="19" fillId="0" borderId="171" xfId="40" applyFont="1" applyFill="1" applyBorder="1" applyAlignment="1" applyProtection="1">
      <alignment horizontal="center" vertical="center"/>
      <protection locked="0"/>
    </xf>
    <xf numFmtId="0" fontId="19" fillId="0" borderId="170" xfId="40" applyFont="1" applyFill="1" applyBorder="1" applyAlignment="1" applyProtection="1">
      <alignment horizontal="center" vertical="center"/>
      <protection locked="0"/>
    </xf>
    <xf numFmtId="0" fontId="43" fillId="0" borderId="16" xfId="40" applyFont="1" applyFill="1" applyBorder="1" applyAlignment="1" applyProtection="1">
      <alignment horizontal="left"/>
      <protection locked="0"/>
    </xf>
    <xf numFmtId="1" fontId="19" fillId="0" borderId="94" xfId="40" applyNumberFormat="1" applyFont="1" applyFill="1" applyBorder="1" applyAlignment="1" applyProtection="1">
      <alignment horizontal="center"/>
      <protection locked="0"/>
    </xf>
    <xf numFmtId="0" fontId="46" fillId="26" borderId="16" xfId="40" applyFont="1" applyFill="1" applyBorder="1" applyAlignment="1" applyProtection="1">
      <alignment horizontal="left"/>
      <protection locked="0"/>
    </xf>
    <xf numFmtId="0" fontId="46" fillId="0" borderId="19" xfId="40" applyFont="1" applyFill="1" applyBorder="1" applyAlignment="1" applyProtection="1">
      <alignment horizontal="center"/>
      <protection locked="0"/>
    </xf>
    <xf numFmtId="0" fontId="46" fillId="0" borderId="0" xfId="40" applyFont="1" applyFill="1" applyBorder="1" applyAlignment="1" applyProtection="1">
      <protection locked="0"/>
    </xf>
    <xf numFmtId="0" fontId="19" fillId="0" borderId="69" xfId="40" applyFont="1" applyFill="1" applyBorder="1" applyAlignment="1" applyProtection="1">
      <protection locked="0"/>
    </xf>
    <xf numFmtId="0" fontId="19" fillId="0" borderId="74" xfId="40" applyFont="1" applyBorder="1" applyAlignment="1" applyProtection="1">
      <alignment horizontal="center"/>
      <protection locked="0"/>
    </xf>
    <xf numFmtId="0" fontId="45" fillId="0" borderId="56" xfId="0" applyFont="1" applyBorder="1"/>
    <xf numFmtId="0" fontId="47" fillId="0" borderId="0" xfId="0" applyFont="1"/>
    <xf numFmtId="0" fontId="47" fillId="0" borderId="56" xfId="0" applyFont="1" applyBorder="1"/>
    <xf numFmtId="0" fontId="48" fillId="0" borderId="172" xfId="0" applyFont="1" applyBorder="1"/>
    <xf numFmtId="0" fontId="49" fillId="4" borderId="19" xfId="40" applyFont="1" applyFill="1" applyBorder="1" applyAlignment="1" applyProtection="1">
      <alignment horizontal="center"/>
    </xf>
    <xf numFmtId="0" fontId="48" fillId="0" borderId="56" xfId="0" applyFont="1" applyBorder="1"/>
    <xf numFmtId="1" fontId="49" fillId="0" borderId="28" xfId="40" applyNumberFormat="1" applyFont="1" applyFill="1" applyBorder="1" applyAlignment="1" applyProtection="1">
      <alignment horizontal="center"/>
      <protection locked="0"/>
    </xf>
    <xf numFmtId="1" fontId="49" fillId="4" borderId="14" xfId="40" applyNumberFormat="1" applyFont="1" applyFill="1" applyBorder="1" applyAlignment="1" applyProtection="1">
      <alignment horizontal="center"/>
    </xf>
    <xf numFmtId="1" fontId="49" fillId="0" borderId="14" xfId="40" applyNumberFormat="1" applyFont="1" applyFill="1" applyBorder="1" applyAlignment="1" applyProtection="1">
      <alignment horizontal="center"/>
      <protection locked="0"/>
    </xf>
    <xf numFmtId="1" fontId="49" fillId="0" borderId="29" xfId="40" applyNumberFormat="1" applyFont="1" applyFill="1" applyBorder="1" applyAlignment="1" applyProtection="1">
      <alignment horizontal="center"/>
      <protection locked="0"/>
    </xf>
    <xf numFmtId="1" fontId="49" fillId="0" borderId="50" xfId="40" applyNumberFormat="1" applyFont="1" applyFill="1" applyBorder="1" applyAlignment="1" applyProtection="1">
      <alignment horizontal="center"/>
      <protection locked="0"/>
    </xf>
    <xf numFmtId="1" fontId="49" fillId="0" borderId="49" xfId="40" applyNumberFormat="1" applyFont="1" applyFill="1" applyBorder="1" applyAlignment="1" applyProtection="1">
      <alignment horizontal="center"/>
      <protection locked="0"/>
    </xf>
    <xf numFmtId="0" fontId="49" fillId="0" borderId="0" xfId="40" applyFont="1" applyBorder="1"/>
    <xf numFmtId="0" fontId="48" fillId="0" borderId="0" xfId="0" applyFont="1"/>
    <xf numFmtId="1" fontId="19" fillId="0" borderId="31" xfId="40" applyNumberFormat="1" applyFont="1" applyFill="1" applyBorder="1" applyAlignment="1" applyProtection="1">
      <alignment horizontal="center"/>
      <protection locked="0"/>
    </xf>
    <xf numFmtId="0" fontId="20" fillId="0" borderId="0" xfId="40" applyFont="1" applyFill="1" applyBorder="1" applyAlignment="1" applyProtection="1">
      <alignment horizontal="center" vertical="center"/>
    </xf>
    <xf numFmtId="0" fontId="20" fillId="0" borderId="0" xfId="40" applyFont="1" applyFill="1" applyBorder="1" applyAlignment="1" applyProtection="1">
      <alignment horizontal="center" vertical="center"/>
      <protection locked="0"/>
    </xf>
    <xf numFmtId="0" fontId="34" fillId="0" borderId="0" xfId="40" applyFont="1" applyFill="1" applyBorder="1" applyAlignment="1" applyProtection="1">
      <alignment horizontal="center" vertical="center"/>
      <protection locked="0"/>
    </xf>
    <xf numFmtId="0" fontId="21" fillId="4" borderId="158" xfId="40" applyFont="1" applyFill="1" applyBorder="1" applyAlignment="1" applyProtection="1">
      <alignment horizontal="center" vertical="center" textRotation="90"/>
    </xf>
    <xf numFmtId="0" fontId="24" fillId="4" borderId="22" xfId="40" applyFont="1" applyFill="1" applyBorder="1" applyAlignment="1" applyProtection="1">
      <alignment horizontal="center" vertical="center"/>
    </xf>
    <xf numFmtId="0" fontId="24" fillId="4" borderId="19" xfId="40" applyFont="1" applyFill="1" applyBorder="1" applyAlignment="1" applyProtection="1">
      <alignment horizontal="center" vertical="center"/>
    </xf>
    <xf numFmtId="0" fontId="24" fillId="4" borderId="10" xfId="40" applyFont="1" applyFill="1" applyBorder="1" applyAlignment="1" applyProtection="1">
      <alignment horizontal="center" textRotation="90"/>
    </xf>
    <xf numFmtId="0" fontId="24" fillId="4" borderId="45" xfId="40" applyFont="1" applyFill="1" applyBorder="1" applyAlignment="1" applyProtection="1">
      <alignment horizontal="center" textRotation="90" wrapText="1"/>
    </xf>
    <xf numFmtId="0" fontId="22" fillId="4" borderId="150" xfId="40" applyFont="1" applyFill="1" applyBorder="1" applyAlignment="1" applyProtection="1">
      <alignment horizontal="center" vertical="center" textRotation="90"/>
    </xf>
    <xf numFmtId="0" fontId="23" fillId="4" borderId="151" xfId="40" applyFont="1" applyFill="1" applyBorder="1" applyAlignment="1" applyProtection="1">
      <alignment horizontal="center" vertical="center"/>
    </xf>
    <xf numFmtId="0" fontId="24" fillId="4" borderId="152" xfId="40" applyFont="1" applyFill="1" applyBorder="1" applyAlignment="1" applyProtection="1">
      <alignment horizontal="center"/>
    </xf>
    <xf numFmtId="0" fontId="24" fillId="4" borderId="84" xfId="40" applyFont="1" applyFill="1" applyBorder="1" applyAlignment="1" applyProtection="1">
      <alignment horizontal="center"/>
    </xf>
    <xf numFmtId="0" fontId="24" fillId="4" borderId="153" xfId="40" applyFont="1" applyFill="1" applyBorder="1" applyAlignment="1" applyProtection="1">
      <alignment horizontal="center"/>
    </xf>
    <xf numFmtId="0" fontId="21" fillId="4" borderId="154" xfId="40" applyFont="1" applyFill="1" applyBorder="1" applyAlignment="1" applyProtection="1">
      <alignment horizontal="center" vertical="center" wrapText="1"/>
    </xf>
    <xf numFmtId="0" fontId="21" fillId="4" borderId="155" xfId="40" applyFont="1" applyFill="1" applyBorder="1" applyAlignment="1" applyProtection="1">
      <alignment horizontal="center" vertical="center" wrapText="1"/>
    </xf>
    <xf numFmtId="0" fontId="21" fillId="4" borderId="156" xfId="40" applyFont="1" applyFill="1" applyBorder="1" applyAlignment="1" applyProtection="1">
      <alignment horizontal="center" vertical="center" wrapText="1"/>
    </xf>
    <xf numFmtId="0" fontId="19" fillId="0" borderId="142" xfId="40" applyFont="1" applyFill="1" applyBorder="1" applyAlignment="1" applyProtection="1">
      <alignment horizontal="center" vertical="center"/>
      <protection locked="0"/>
    </xf>
    <xf numFmtId="0" fontId="19" fillId="0" borderId="143" xfId="40" applyFont="1" applyFill="1" applyBorder="1" applyAlignment="1" applyProtection="1">
      <alignment horizontal="center" vertical="center"/>
      <protection locked="0"/>
    </xf>
    <xf numFmtId="0" fontId="19" fillId="24" borderId="140" xfId="40" applyFont="1" applyFill="1" applyBorder="1" applyAlignment="1" applyProtection="1">
      <alignment horizontal="center" vertical="center"/>
    </xf>
    <xf numFmtId="0" fontId="19" fillId="24" borderId="141" xfId="40" applyFont="1" applyFill="1" applyBorder="1" applyAlignment="1" applyProtection="1">
      <alignment horizontal="center" vertical="center"/>
    </xf>
    <xf numFmtId="164" fontId="21" fillId="4" borderId="20" xfId="26" applyFont="1" applyFill="1" applyBorder="1" applyAlignment="1" applyProtection="1">
      <alignment horizontal="center" vertical="center"/>
    </xf>
    <xf numFmtId="1" fontId="21" fillId="4" borderId="16" xfId="40" applyNumberFormat="1" applyFont="1" applyFill="1" applyBorder="1" applyAlignment="1" applyProtection="1">
      <alignment horizontal="left" vertical="center" shrinkToFit="1"/>
    </xf>
    <xf numFmtId="0" fontId="19" fillId="0" borderId="140" xfId="40" applyFont="1" applyFill="1" applyBorder="1" applyAlignment="1" applyProtection="1">
      <alignment horizontal="center" vertical="center"/>
      <protection locked="0"/>
    </xf>
    <xf numFmtId="0" fontId="19" fillId="0" borderId="141" xfId="40" applyFont="1" applyFill="1" applyBorder="1" applyAlignment="1" applyProtection="1">
      <alignment horizontal="center" vertical="center"/>
      <protection locked="0"/>
    </xf>
    <xf numFmtId="0" fontId="19" fillId="0" borderId="144" xfId="40" applyFont="1" applyFill="1" applyBorder="1" applyAlignment="1" applyProtection="1">
      <alignment horizontal="center" vertical="center"/>
      <protection locked="0"/>
    </xf>
    <xf numFmtId="0" fontId="19" fillId="0" borderId="145" xfId="40" applyFont="1" applyFill="1" applyBorder="1" applyAlignment="1" applyProtection="1">
      <alignment horizontal="center" vertical="center"/>
      <protection locked="0"/>
    </xf>
    <xf numFmtId="0" fontId="21" fillId="4" borderId="157" xfId="40" applyFont="1" applyFill="1" applyBorder="1" applyAlignment="1" applyProtection="1">
      <alignment horizontal="center" vertical="center"/>
    </xf>
    <xf numFmtId="0" fontId="28" fillId="4" borderId="84" xfId="40" applyFont="1" applyFill="1" applyBorder="1" applyAlignment="1">
      <alignment horizontal="center" vertical="center"/>
    </xf>
    <xf numFmtId="0" fontId="28" fillId="4" borderId="149" xfId="40" applyFont="1" applyFill="1" applyBorder="1" applyAlignment="1">
      <alignment horizontal="center" vertical="center"/>
    </xf>
    <xf numFmtId="1" fontId="21" fillId="4" borderId="84" xfId="40" applyNumberFormat="1" applyFont="1" applyFill="1" applyBorder="1" applyAlignment="1" applyProtection="1">
      <alignment horizontal="center"/>
    </xf>
    <xf numFmtId="1" fontId="21" fillId="4" borderId="112" xfId="40" applyNumberFormat="1" applyFont="1" applyFill="1" applyBorder="1" applyAlignment="1" applyProtection="1">
      <alignment horizontal="center"/>
    </xf>
    <xf numFmtId="0" fontId="25" fillId="4" borderId="46" xfId="40" applyFont="1" applyFill="1" applyBorder="1" applyAlignment="1" applyProtection="1">
      <alignment horizontal="center" textRotation="90" wrapText="1"/>
    </xf>
    <xf numFmtId="165" fontId="21" fillId="4" borderId="15" xfId="26" applyNumberFormat="1" applyFont="1" applyFill="1" applyBorder="1" applyAlignment="1" applyProtection="1">
      <alignment horizontal="center" vertical="center"/>
    </xf>
    <xf numFmtId="1" fontId="21" fillId="4" borderId="16" xfId="40" applyNumberFormat="1" applyFont="1" applyFill="1" applyBorder="1" applyAlignment="1" applyProtection="1">
      <alignment horizontal="left" vertical="center"/>
    </xf>
    <xf numFmtId="165" fontId="21" fillId="4" borderId="20" xfId="26" applyNumberFormat="1" applyFont="1" applyFill="1" applyBorder="1" applyAlignment="1" applyProtection="1">
      <alignment horizontal="center" vertical="center"/>
    </xf>
    <xf numFmtId="0" fontId="21" fillId="4" borderId="132" xfId="40" applyFont="1" applyFill="1" applyBorder="1" applyAlignment="1" applyProtection="1">
      <alignment horizontal="left" vertical="center"/>
    </xf>
    <xf numFmtId="0" fontId="19" fillId="4" borderId="148" xfId="40" applyFont="1" applyFill="1" applyBorder="1" applyAlignment="1" applyProtection="1">
      <alignment horizontal="center" vertical="center"/>
    </xf>
    <xf numFmtId="0" fontId="19" fillId="4" borderId="113" xfId="40" applyFont="1" applyFill="1" applyBorder="1" applyAlignment="1" applyProtection="1">
      <alignment horizontal="left" vertical="center" wrapText="1"/>
    </xf>
    <xf numFmtId="0" fontId="19" fillId="4" borderId="147" xfId="40" applyFont="1" applyFill="1" applyBorder="1" applyAlignment="1" applyProtection="1">
      <alignment horizontal="left" vertical="center" wrapText="1"/>
    </xf>
    <xf numFmtId="9" fontId="21" fillId="4" borderId="20" xfId="46" applyFont="1" applyFill="1" applyBorder="1" applyAlignment="1" applyProtection="1">
      <alignment horizontal="center" vertical="center"/>
    </xf>
    <xf numFmtId="0" fontId="19" fillId="0" borderId="32" xfId="40" applyFont="1" applyFill="1" applyBorder="1" applyAlignment="1" applyProtection="1">
      <alignment horizontal="left" vertical="center" wrapText="1"/>
      <protection locked="0"/>
    </xf>
    <xf numFmtId="1" fontId="21" fillId="4" borderId="132" xfId="40" applyNumberFormat="1" applyFont="1" applyFill="1" applyBorder="1" applyAlignment="1" applyProtection="1">
      <alignment horizontal="left" vertical="center"/>
    </xf>
    <xf numFmtId="0" fontId="19" fillId="0" borderId="42" xfId="40" applyFont="1" applyFill="1" applyBorder="1" applyAlignment="1" applyProtection="1">
      <alignment horizontal="left" vertical="center" wrapText="1"/>
      <protection locked="0"/>
    </xf>
    <xf numFmtId="1" fontId="21" fillId="4" borderId="146" xfId="40" applyNumberFormat="1" applyFont="1" applyFill="1" applyBorder="1" applyAlignment="1" applyProtection="1">
      <alignment horizontal="center" vertical="center"/>
    </xf>
    <xf numFmtId="0" fontId="21" fillId="4" borderId="109" xfId="40" applyFont="1" applyFill="1" applyBorder="1" applyAlignment="1" applyProtection="1">
      <alignment horizontal="center" vertical="center" wrapText="1"/>
    </xf>
    <xf numFmtId="0" fontId="19" fillId="4" borderId="84" xfId="40" applyFont="1" applyFill="1" applyBorder="1" applyAlignment="1">
      <alignment horizontal="center" vertical="center"/>
    </xf>
    <xf numFmtId="0" fontId="19" fillId="4" borderId="112" xfId="40" applyFont="1" applyFill="1" applyBorder="1" applyAlignment="1">
      <alignment horizontal="center" vertical="center"/>
    </xf>
    <xf numFmtId="1" fontId="19" fillId="24" borderId="140" xfId="40" applyNumberFormat="1" applyFont="1" applyFill="1" applyBorder="1" applyAlignment="1" applyProtection="1">
      <alignment horizontal="center" vertical="center"/>
    </xf>
    <xf numFmtId="1" fontId="19" fillId="24" borderId="141" xfId="40" applyNumberFormat="1" applyFont="1" applyFill="1" applyBorder="1" applyAlignment="1" applyProtection="1">
      <alignment horizontal="center" vertical="center"/>
    </xf>
    <xf numFmtId="1" fontId="19" fillId="24" borderId="142" xfId="40" applyNumberFormat="1" applyFont="1" applyFill="1" applyBorder="1" applyAlignment="1" applyProtection="1">
      <alignment horizontal="center" vertical="center"/>
    </xf>
    <xf numFmtId="1" fontId="19" fillId="24" borderId="143" xfId="40" applyNumberFormat="1" applyFont="1" applyFill="1" applyBorder="1" applyAlignment="1" applyProtection="1">
      <alignment horizontal="center" vertical="center"/>
    </xf>
    <xf numFmtId="1" fontId="22" fillId="4" borderId="16" xfId="40" applyNumberFormat="1" applyFont="1" applyFill="1" applyBorder="1" applyAlignment="1" applyProtection="1">
      <alignment horizontal="left" vertical="center" shrinkToFit="1"/>
    </xf>
    <xf numFmtId="164" fontId="22" fillId="4" borderId="20" xfId="26" applyFont="1" applyFill="1" applyBorder="1" applyAlignment="1" applyProtection="1">
      <alignment horizontal="center" vertical="center"/>
    </xf>
    <xf numFmtId="0" fontId="34" fillId="0" borderId="165" xfId="40" applyFont="1" applyFill="1" applyBorder="1" applyAlignment="1" applyProtection="1">
      <alignment horizontal="center" vertical="center"/>
      <protection locked="0"/>
    </xf>
    <xf numFmtId="0" fontId="19" fillId="0" borderId="163" xfId="40" applyFont="1" applyFill="1" applyBorder="1" applyAlignment="1" applyProtection="1">
      <alignment horizontal="center" vertical="center"/>
      <protection locked="0"/>
    </xf>
    <xf numFmtId="0" fontId="19" fillId="0" borderId="164" xfId="40" applyFont="1" applyFill="1" applyBorder="1" applyAlignment="1" applyProtection="1">
      <alignment horizontal="center" vertical="center"/>
      <protection locked="0"/>
    </xf>
    <xf numFmtId="1" fontId="19" fillId="24" borderId="159" xfId="40" applyNumberFormat="1" applyFont="1" applyFill="1" applyBorder="1" applyAlignment="1" applyProtection="1">
      <alignment horizontal="center" vertical="center"/>
    </xf>
    <xf numFmtId="1" fontId="19" fillId="24" borderId="160" xfId="40" applyNumberFormat="1" applyFont="1" applyFill="1" applyBorder="1" applyAlignment="1" applyProtection="1">
      <alignment horizontal="center" vertical="center"/>
    </xf>
    <xf numFmtId="1" fontId="19" fillId="24" borderId="161" xfId="40" applyNumberFormat="1" applyFont="1" applyFill="1" applyBorder="1" applyAlignment="1" applyProtection="1">
      <alignment horizontal="center" vertical="center"/>
    </xf>
    <xf numFmtId="1" fontId="19" fillId="24" borderId="162" xfId="40" applyNumberFormat="1" applyFont="1" applyFill="1" applyBorder="1" applyAlignment="1" applyProtection="1">
      <alignment horizontal="center" vertical="center"/>
    </xf>
    <xf numFmtId="0" fontId="34" fillId="0" borderId="128" xfId="40" applyFont="1" applyFill="1" applyBorder="1" applyAlignment="1" applyProtection="1">
      <alignment horizontal="center" vertical="center"/>
      <protection locked="0"/>
    </xf>
    <xf numFmtId="0" fontId="34" fillId="0" borderId="126" xfId="40" applyFont="1" applyFill="1" applyBorder="1" applyAlignment="1" applyProtection="1">
      <alignment horizontal="center" vertical="center"/>
      <protection locked="0"/>
    </xf>
    <xf numFmtId="0" fontId="21" fillId="0" borderId="140" xfId="40" applyFont="1" applyFill="1" applyBorder="1" applyAlignment="1" applyProtection="1">
      <alignment horizontal="center" vertical="center"/>
      <protection locked="0"/>
    </xf>
    <xf numFmtId="0" fontId="21" fillId="0" borderId="141" xfId="40" applyFont="1" applyFill="1" applyBorder="1" applyAlignment="1" applyProtection="1">
      <alignment horizontal="center" vertical="center"/>
      <protection locked="0"/>
    </xf>
    <xf numFmtId="0" fontId="36" fillId="0" borderId="0" xfId="41" applyFont="1" applyAlignment="1" applyProtection="1">
      <alignment horizontal="center" vertical="center"/>
      <protection locked="0"/>
    </xf>
    <xf numFmtId="0" fontId="37" fillId="0" borderId="166" xfId="41" applyFont="1" applyFill="1" applyBorder="1" applyAlignment="1" applyProtection="1">
      <alignment horizontal="center" vertical="center"/>
    </xf>
    <xf numFmtId="0" fontId="36" fillId="0" borderId="167" xfId="0" applyFont="1" applyBorder="1" applyAlignment="1">
      <alignment horizontal="center"/>
    </xf>
    <xf numFmtId="0" fontId="36" fillId="0" borderId="134" xfId="0" applyFont="1" applyBorder="1" applyAlignment="1">
      <alignment horizontal="center"/>
    </xf>
    <xf numFmtId="0" fontId="36" fillId="0" borderId="168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0" fontId="36" fillId="0" borderId="169" xfId="0" applyFont="1" applyBorder="1" applyAlignment="1">
      <alignment horizontal="center"/>
    </xf>
    <xf numFmtId="0" fontId="36" fillId="0" borderId="16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36" fillId="0" borderId="168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38" fillId="0" borderId="65" xfId="0" applyFont="1" applyBorder="1" applyAlignment="1">
      <alignment vertical="center" wrapText="1"/>
    </xf>
    <xf numFmtId="0" fontId="38" fillId="0" borderId="65" xfId="0" applyFont="1" applyBorder="1" applyAlignment="1">
      <alignment horizontal="left" vertical="center" wrapText="1"/>
    </xf>
    <xf numFmtId="0" fontId="38" fillId="0" borderId="136" xfId="0" applyFont="1" applyBorder="1" applyAlignment="1">
      <alignment vertical="center" wrapText="1"/>
    </xf>
    <xf numFmtId="0" fontId="39" fillId="0" borderId="134" xfId="0" applyFont="1" applyBorder="1" applyAlignment="1">
      <alignment horizontal="left" vertical="center" wrapText="1"/>
    </xf>
    <xf numFmtId="0" fontId="39" fillId="0" borderId="65" xfId="0" applyFont="1" applyBorder="1" applyAlignment="1">
      <alignment vertical="center" wrapText="1"/>
    </xf>
    <xf numFmtId="0" fontId="39" fillId="0" borderId="65" xfId="0" applyFont="1" applyBorder="1" applyAlignment="1">
      <alignment horizontal="left" vertical="center" wrapText="1"/>
    </xf>
    <xf numFmtId="0" fontId="39" fillId="0" borderId="136" xfId="0" applyFont="1" applyBorder="1" applyAlignment="1">
      <alignment vertical="center" wrapText="1"/>
    </xf>
    <xf numFmtId="0" fontId="38" fillId="0" borderId="134" xfId="0" applyFont="1" applyBorder="1" applyAlignment="1">
      <alignment horizontal="left" vertical="center" wrapText="1"/>
    </xf>
    <xf numFmtId="0" fontId="36" fillId="0" borderId="166" xfId="41" applyFont="1" applyFill="1" applyBorder="1" applyAlignment="1" applyProtection="1">
      <alignment horizontal="center" vertic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bsc_kep_terv_onkorm_szakir" xfId="39"/>
    <cellStyle name="Normál_H_B séma 0323" xfId="40"/>
    <cellStyle name="Normál_Hír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" enableFormatConditionsCalculation="0">
    <tabColor indexed="13"/>
  </sheetPr>
  <dimension ref="A1:AT283"/>
  <sheetViews>
    <sheetView tabSelected="1" topLeftCell="A41" zoomScaleNormal="100" zoomScaleSheetLayoutView="100" workbookViewId="0">
      <selection activeCell="C55" sqref="C55"/>
    </sheetView>
  </sheetViews>
  <sheetFormatPr defaultColWidth="10.6640625" defaultRowHeight="15.75"/>
  <cols>
    <col min="1" max="1" width="17.1640625" style="1" customWidth="1"/>
    <col min="2" max="2" width="7.1640625" style="2" customWidth="1"/>
    <col min="3" max="3" width="60.33203125" style="2" customWidth="1"/>
    <col min="4" max="4" width="4.5" style="2" customWidth="1"/>
    <col min="5" max="5" width="7.5" style="2" customWidth="1"/>
    <col min="6" max="6" width="4.5" style="2" customWidth="1"/>
    <col min="7" max="7" width="7.5" style="2" customWidth="1"/>
    <col min="8" max="8" width="6" style="2" customWidth="1"/>
    <col min="9" max="9" width="6" style="65" customWidth="1"/>
    <col min="10" max="10" width="4.5" style="2" customWidth="1"/>
    <col min="11" max="11" width="7.5" style="2" customWidth="1"/>
    <col min="12" max="12" width="4.5" style="2" customWidth="1"/>
    <col min="13" max="13" width="7.5" style="2" customWidth="1"/>
    <col min="14" max="15" width="6" style="2" customWidth="1"/>
    <col min="16" max="16" width="4.5" style="2" customWidth="1"/>
    <col min="17" max="17" width="7.5" style="2" customWidth="1"/>
    <col min="18" max="18" width="4.5" style="2" customWidth="1"/>
    <col min="19" max="19" width="7.5" style="2" customWidth="1"/>
    <col min="20" max="20" width="6" style="2" customWidth="1"/>
    <col min="21" max="21" width="6" style="65" customWidth="1"/>
    <col min="22" max="22" width="4.5" style="2" customWidth="1"/>
    <col min="23" max="23" width="7.5" style="2" customWidth="1"/>
    <col min="24" max="24" width="5.83203125" style="2" customWidth="1"/>
    <col min="25" max="25" width="8.1640625" style="2" bestFit="1" customWidth="1"/>
    <col min="26" max="26" width="5.83203125" style="2" customWidth="1"/>
    <col min="27" max="27" width="5.83203125" style="65" customWidth="1"/>
    <col min="28" max="28" width="5.83203125" style="2" customWidth="1"/>
    <col min="29" max="29" width="8.1640625" style="2" bestFit="1" customWidth="1"/>
    <col min="30" max="30" width="5.83203125" style="2" customWidth="1"/>
    <col min="31" max="31" width="8.1640625" style="2" bestFit="1" customWidth="1"/>
    <col min="32" max="32" width="5.83203125" style="2" customWidth="1"/>
    <col min="33" max="33" width="5.83203125" style="65" customWidth="1"/>
    <col min="34" max="34" width="5.83203125" style="2" customWidth="1"/>
    <col min="35" max="35" width="8.1640625" style="2" bestFit="1" customWidth="1"/>
    <col min="36" max="36" width="5.83203125" style="2" customWidth="1"/>
    <col min="37" max="37" width="8.1640625" style="2" bestFit="1" customWidth="1"/>
    <col min="38" max="38" width="6.5" style="2" bestFit="1" customWidth="1"/>
    <col min="39" max="39" width="6.5" style="65" bestFit="1" customWidth="1"/>
    <col min="40" max="40" width="6.5" style="2" bestFit="1" customWidth="1"/>
    <col min="41" max="41" width="8.1640625" style="2" bestFit="1" customWidth="1"/>
    <col min="42" max="42" width="6.5" style="2" bestFit="1" customWidth="1"/>
    <col min="43" max="43" width="8.1640625" style="2" bestFit="1" customWidth="1"/>
    <col min="44" max="44" width="6.5" style="2" bestFit="1" customWidth="1"/>
    <col min="45" max="45" width="6.83203125" style="2" customWidth="1"/>
    <col min="46" max="57" width="1.83203125" style="2" customWidth="1"/>
    <col min="58" max="58" width="2.33203125" style="2" customWidth="1"/>
    <col min="59" max="16384" width="10.6640625" style="2"/>
  </cols>
  <sheetData>
    <row r="1" spans="1:46" ht="21.95" customHeight="1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</row>
    <row r="2" spans="1:46" ht="21.95" customHeight="1">
      <c r="A2" s="397" t="s">
        <v>66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</row>
    <row r="3" spans="1:46" ht="21.95" customHeight="1">
      <c r="A3" s="398" t="s">
        <v>186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</row>
    <row r="4" spans="1:46" ht="21.95" customHeight="1">
      <c r="A4" s="397" t="s">
        <v>341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</row>
    <row r="5" spans="1:46" ht="21.95" customHeight="1">
      <c r="A5" s="396" t="s">
        <v>1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  <c r="AS5" s="396"/>
    </row>
    <row r="6" spans="1:46" ht="15.75" customHeight="1">
      <c r="A6" s="399" t="s">
        <v>2</v>
      </c>
      <c r="B6" s="404" t="s">
        <v>3</v>
      </c>
      <c r="C6" s="405" t="s">
        <v>4</v>
      </c>
      <c r="D6" s="409" t="s">
        <v>5</v>
      </c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1"/>
      <c r="AN6" s="422" t="s">
        <v>6</v>
      </c>
      <c r="AO6" s="422"/>
      <c r="AP6" s="422"/>
      <c r="AQ6" s="422"/>
      <c r="AR6" s="422"/>
      <c r="AS6" s="422"/>
    </row>
    <row r="7" spans="1:46" ht="15.75" customHeight="1" thickTop="1" thickBot="1">
      <c r="A7" s="399"/>
      <c r="B7" s="404"/>
      <c r="C7" s="405"/>
      <c r="D7" s="406" t="s">
        <v>7</v>
      </c>
      <c r="E7" s="406"/>
      <c r="F7" s="406"/>
      <c r="G7" s="406"/>
      <c r="H7" s="406"/>
      <c r="I7" s="406"/>
      <c r="J7" s="407" t="s">
        <v>8</v>
      </c>
      <c r="K7" s="407"/>
      <c r="L7" s="407"/>
      <c r="M7" s="407"/>
      <c r="N7" s="407"/>
      <c r="O7" s="407"/>
      <c r="P7" s="406" t="s">
        <v>9</v>
      </c>
      <c r="Q7" s="406"/>
      <c r="R7" s="406"/>
      <c r="S7" s="406"/>
      <c r="T7" s="406"/>
      <c r="U7" s="406"/>
      <c r="V7" s="408" t="s">
        <v>10</v>
      </c>
      <c r="W7" s="408"/>
      <c r="X7" s="408"/>
      <c r="Y7" s="408"/>
      <c r="Z7" s="408"/>
      <c r="AA7" s="408"/>
      <c r="AB7" s="406" t="s">
        <v>11</v>
      </c>
      <c r="AC7" s="406"/>
      <c r="AD7" s="406"/>
      <c r="AE7" s="406"/>
      <c r="AF7" s="406"/>
      <c r="AG7" s="406"/>
      <c r="AH7" s="407" t="s">
        <v>12</v>
      </c>
      <c r="AI7" s="407"/>
      <c r="AJ7" s="407"/>
      <c r="AK7" s="407"/>
      <c r="AL7" s="407"/>
      <c r="AM7" s="407"/>
      <c r="AN7" s="422"/>
      <c r="AO7" s="422"/>
      <c r="AP7" s="422"/>
      <c r="AQ7" s="422"/>
      <c r="AR7" s="422"/>
      <c r="AS7" s="422"/>
    </row>
    <row r="8" spans="1:46" ht="15.75" customHeight="1" thickTop="1" thickBot="1">
      <c r="A8" s="399"/>
      <c r="B8" s="404"/>
      <c r="C8" s="405"/>
      <c r="D8" s="400" t="s">
        <v>13</v>
      </c>
      <c r="E8" s="400"/>
      <c r="F8" s="401" t="s">
        <v>14</v>
      </c>
      <c r="G8" s="401"/>
      <c r="H8" s="402" t="s">
        <v>15</v>
      </c>
      <c r="I8" s="403" t="s">
        <v>56</v>
      </c>
      <c r="J8" s="400" t="s">
        <v>13</v>
      </c>
      <c r="K8" s="400"/>
      <c r="L8" s="401" t="s">
        <v>14</v>
      </c>
      <c r="M8" s="401"/>
      <c r="N8" s="402" t="s">
        <v>15</v>
      </c>
      <c r="O8" s="403" t="s">
        <v>56</v>
      </c>
      <c r="P8" s="400" t="s">
        <v>13</v>
      </c>
      <c r="Q8" s="400"/>
      <c r="R8" s="401" t="s">
        <v>14</v>
      </c>
      <c r="S8" s="401"/>
      <c r="T8" s="402" t="s">
        <v>15</v>
      </c>
      <c r="U8" s="403" t="s">
        <v>56</v>
      </c>
      <c r="V8" s="400" t="s">
        <v>13</v>
      </c>
      <c r="W8" s="400"/>
      <c r="X8" s="401" t="s">
        <v>14</v>
      </c>
      <c r="Y8" s="401"/>
      <c r="Z8" s="402" t="s">
        <v>15</v>
      </c>
      <c r="AA8" s="403" t="s">
        <v>56</v>
      </c>
      <c r="AB8" s="400" t="s">
        <v>13</v>
      </c>
      <c r="AC8" s="400"/>
      <c r="AD8" s="401" t="s">
        <v>14</v>
      </c>
      <c r="AE8" s="401"/>
      <c r="AF8" s="402" t="s">
        <v>15</v>
      </c>
      <c r="AG8" s="403" t="s">
        <v>56</v>
      </c>
      <c r="AH8" s="400" t="s">
        <v>13</v>
      </c>
      <c r="AI8" s="400"/>
      <c r="AJ8" s="401" t="s">
        <v>14</v>
      </c>
      <c r="AK8" s="401"/>
      <c r="AL8" s="402" t="s">
        <v>15</v>
      </c>
      <c r="AM8" s="403" t="s">
        <v>56</v>
      </c>
      <c r="AN8" s="400" t="s">
        <v>13</v>
      </c>
      <c r="AO8" s="400"/>
      <c r="AP8" s="401" t="s">
        <v>14</v>
      </c>
      <c r="AQ8" s="401"/>
      <c r="AR8" s="402" t="s">
        <v>15</v>
      </c>
      <c r="AS8" s="427" t="s">
        <v>57</v>
      </c>
      <c r="AT8" s="2" t="str">
        <f>IF(BB16*BC16=0,"",BB16*BC16)</f>
        <v/>
      </c>
    </row>
    <row r="9" spans="1:46" ht="80.099999999999994" customHeight="1" thickTop="1" thickBot="1">
      <c r="A9" s="399"/>
      <c r="B9" s="404"/>
      <c r="C9" s="405"/>
      <c r="D9" s="4" t="s">
        <v>54</v>
      </c>
      <c r="E9" s="3" t="s">
        <v>55</v>
      </c>
      <c r="F9" s="5" t="s">
        <v>54</v>
      </c>
      <c r="G9" s="3" t="s">
        <v>55</v>
      </c>
      <c r="H9" s="402"/>
      <c r="I9" s="403"/>
      <c r="J9" s="4" t="s">
        <v>54</v>
      </c>
      <c r="K9" s="3" t="s">
        <v>55</v>
      </c>
      <c r="L9" s="5" t="s">
        <v>54</v>
      </c>
      <c r="M9" s="3" t="s">
        <v>55</v>
      </c>
      <c r="N9" s="402"/>
      <c r="O9" s="403"/>
      <c r="P9" s="4" t="s">
        <v>54</v>
      </c>
      <c r="Q9" s="3" t="s">
        <v>55</v>
      </c>
      <c r="R9" s="5" t="s">
        <v>54</v>
      </c>
      <c r="S9" s="3" t="s">
        <v>55</v>
      </c>
      <c r="T9" s="402"/>
      <c r="U9" s="403"/>
      <c r="V9" s="4" t="s">
        <v>54</v>
      </c>
      <c r="W9" s="3" t="s">
        <v>55</v>
      </c>
      <c r="X9" s="5" t="s">
        <v>54</v>
      </c>
      <c r="Y9" s="3" t="s">
        <v>55</v>
      </c>
      <c r="Z9" s="402"/>
      <c r="AA9" s="403"/>
      <c r="AB9" s="4" t="s">
        <v>54</v>
      </c>
      <c r="AC9" s="3" t="s">
        <v>55</v>
      </c>
      <c r="AD9" s="5" t="s">
        <v>54</v>
      </c>
      <c r="AE9" s="3" t="s">
        <v>55</v>
      </c>
      <c r="AF9" s="402"/>
      <c r="AG9" s="403"/>
      <c r="AH9" s="4" t="s">
        <v>54</v>
      </c>
      <c r="AI9" s="3" t="s">
        <v>55</v>
      </c>
      <c r="AJ9" s="5" t="s">
        <v>54</v>
      </c>
      <c r="AK9" s="3" t="s">
        <v>55</v>
      </c>
      <c r="AL9" s="402"/>
      <c r="AM9" s="403"/>
      <c r="AN9" s="4" t="s">
        <v>54</v>
      </c>
      <c r="AO9" s="3" t="s">
        <v>55</v>
      </c>
      <c r="AP9" s="5" t="s">
        <v>54</v>
      </c>
      <c r="AQ9" s="3" t="s">
        <v>55</v>
      </c>
      <c r="AR9" s="402"/>
      <c r="AS9" s="427"/>
    </row>
    <row r="10" spans="1:46" s="10" customFormat="1" ht="15.75" customHeight="1">
      <c r="A10" s="6">
        <v>1</v>
      </c>
      <c r="B10" s="7"/>
      <c r="C10" s="98" t="s">
        <v>16</v>
      </c>
      <c r="D10" s="423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100"/>
      <c r="AO10" s="8" t="str">
        <f>IF(AN10=0,"",AN10)</f>
        <v/>
      </c>
      <c r="AP10" s="8"/>
      <c r="AQ10" s="8"/>
      <c r="AR10" s="8"/>
      <c r="AS10" s="9"/>
    </row>
    <row r="11" spans="1:46" ht="15.75" customHeight="1">
      <c r="A11" s="280" t="s">
        <v>282</v>
      </c>
      <c r="B11" s="12" t="s">
        <v>17</v>
      </c>
      <c r="C11" s="113" t="s">
        <v>279</v>
      </c>
      <c r="D11" s="137">
        <v>2</v>
      </c>
      <c r="E11" s="14">
        <f t="shared" ref="E11:E25" si="0">IF(D11*15=0,"",D11*15)</f>
        <v>30</v>
      </c>
      <c r="F11" s="117"/>
      <c r="G11" s="14" t="str">
        <f t="shared" ref="G11:G25" si="1">IF(F11*15=0,"",F11*15)</f>
        <v/>
      </c>
      <c r="H11" s="138">
        <v>2</v>
      </c>
      <c r="I11" s="139" t="s">
        <v>235</v>
      </c>
      <c r="J11" s="118"/>
      <c r="K11" s="14" t="str">
        <f t="shared" ref="K11:K25" si="2">IF(J11*15=0,"",J11*15)</f>
        <v/>
      </c>
      <c r="L11" s="119"/>
      <c r="M11" s="14" t="str">
        <f t="shared" ref="M11:M25" si="3">IF(L11*15=0,"",L11*15)</f>
        <v/>
      </c>
      <c r="N11" s="119"/>
      <c r="O11" s="19"/>
      <c r="P11" s="117"/>
      <c r="Q11" s="14" t="str">
        <f t="shared" ref="Q11:Q25" si="4">IF(P11*15=0,"",P11*15)</f>
        <v/>
      </c>
      <c r="R11" s="117"/>
      <c r="S11" s="14" t="str">
        <f t="shared" ref="S11:S25" si="5">IF(R11*15=0,"",R11*15)</f>
        <v/>
      </c>
      <c r="T11" s="119"/>
      <c r="U11" s="20"/>
      <c r="V11" s="118"/>
      <c r="W11" s="14" t="str">
        <f t="shared" ref="W11:W24" si="6">IF(V11*15=0,"",V11*15)</f>
        <v/>
      </c>
      <c r="X11" s="117"/>
      <c r="Y11" s="14" t="str">
        <f t="shared" ref="Y11:Y24" si="7">IF(X11*15=0,"",X11*15)</f>
        <v/>
      </c>
      <c r="Z11" s="119"/>
      <c r="AA11" s="71"/>
      <c r="AB11" s="118"/>
      <c r="AC11" s="14" t="str">
        <f t="shared" ref="AC11:AC25" si="8">IF(AB11*15=0,"",AB11*15)</f>
        <v/>
      </c>
      <c r="AD11" s="119"/>
      <c r="AE11" s="14" t="str">
        <f t="shared" ref="AE11:AE25" si="9">IF(AD11*15=0,"",AD11*15)</f>
        <v/>
      </c>
      <c r="AF11" s="119"/>
      <c r="AG11" s="19"/>
      <c r="AH11" s="117"/>
      <c r="AI11" s="14" t="str">
        <f t="shared" ref="AI11:AI25" si="10">IF(AH11*15=0,"",AH11*15)</f>
        <v/>
      </c>
      <c r="AJ11" s="117"/>
      <c r="AK11" s="14" t="str">
        <f t="shared" ref="AK11:AK25" si="11">IF(AJ11*15=0,"",AJ11*15)</f>
        <v/>
      </c>
      <c r="AL11" s="119"/>
      <c r="AM11" s="15"/>
      <c r="AN11" s="16">
        <f t="shared" ref="AN11:AN25" si="12">IF(D11+J11+P11+V11+AB11+AH11=0,"",D11+J11+P11+V11+AB11+AH11)</f>
        <v>2</v>
      </c>
      <c r="AO11" s="14">
        <f t="shared" ref="AO11:AO24" si="13">IF((D11+J11+P11+V11+AB11+AH11)*15=0,"",(D11+J11+P11+V11+AB11+AH11)*15)</f>
        <v>30</v>
      </c>
      <c r="AP11" s="17" t="str">
        <f t="shared" ref="AP11:AP25" si="14">IF(F11+L11+R11+X11+AD11+AJ11=0,"",F11+L11+R11+X11+AD11+AJ11)</f>
        <v/>
      </c>
      <c r="AQ11" s="14" t="str">
        <f t="shared" ref="AQ11:AQ24" si="15">IF((F11+L11+R11+X11+AD11+AJ11)*15=0,"",(F11+L11+R11+X11+AD11+AJ11)*15)</f>
        <v/>
      </c>
      <c r="AR11" s="17">
        <f t="shared" ref="AR11:AR25" si="16">IF(H11+N11+T11+Z11+AF11+AL11=0,"",H11+N11+T11+Z11+AF11+AL11)</f>
        <v>2</v>
      </c>
      <c r="AS11" s="18">
        <f t="shared" ref="AS11:AS25" si="17">IF(D11+F11+J11+L11+P11+R11+V11+X11+AB11+AD11+AH11+AJ11=0,"",D11+F11+J11+L11+P11+R11+V11+X11+AB11+AD11+AH11+AJ11)</f>
        <v>2</v>
      </c>
    </row>
    <row r="12" spans="1:46" s="335" customFormat="1" ht="15.75" customHeight="1">
      <c r="A12" s="280" t="s">
        <v>298</v>
      </c>
      <c r="B12" s="12" t="s">
        <v>17</v>
      </c>
      <c r="C12" s="113" t="s">
        <v>68</v>
      </c>
      <c r="D12" s="336">
        <v>2</v>
      </c>
      <c r="E12" s="14">
        <f t="shared" si="0"/>
        <v>30</v>
      </c>
      <c r="F12" s="120"/>
      <c r="G12" s="14" t="str">
        <f t="shared" si="1"/>
        <v/>
      </c>
      <c r="H12" s="337">
        <v>2</v>
      </c>
      <c r="I12" s="139" t="s">
        <v>17</v>
      </c>
      <c r="J12" s="121"/>
      <c r="K12" s="14" t="str">
        <f t="shared" si="2"/>
        <v/>
      </c>
      <c r="L12" s="122"/>
      <c r="M12" s="14" t="str">
        <f t="shared" si="3"/>
        <v/>
      </c>
      <c r="N12" s="123"/>
      <c r="O12" s="19"/>
      <c r="P12" s="120"/>
      <c r="Q12" s="14" t="str">
        <f t="shared" si="4"/>
        <v/>
      </c>
      <c r="R12" s="120"/>
      <c r="S12" s="14" t="str">
        <f t="shared" si="5"/>
        <v/>
      </c>
      <c r="T12" s="123"/>
      <c r="U12" s="20"/>
      <c r="V12" s="121"/>
      <c r="W12" s="14" t="str">
        <f t="shared" si="6"/>
        <v/>
      </c>
      <c r="X12" s="120"/>
      <c r="Y12" s="14" t="str">
        <f t="shared" si="7"/>
        <v/>
      </c>
      <c r="Z12" s="123"/>
      <c r="AA12" s="71"/>
      <c r="AB12" s="121"/>
      <c r="AC12" s="14" t="str">
        <f t="shared" si="8"/>
        <v/>
      </c>
      <c r="AD12" s="122"/>
      <c r="AE12" s="14" t="str">
        <f t="shared" si="9"/>
        <v/>
      </c>
      <c r="AF12" s="123"/>
      <c r="AG12" s="19"/>
      <c r="AH12" s="120"/>
      <c r="AI12" s="14" t="str">
        <f t="shared" si="10"/>
        <v/>
      </c>
      <c r="AJ12" s="120"/>
      <c r="AK12" s="14" t="str">
        <f t="shared" si="11"/>
        <v/>
      </c>
      <c r="AL12" s="123"/>
      <c r="AM12" s="15"/>
      <c r="AN12" s="16">
        <f t="shared" si="12"/>
        <v>2</v>
      </c>
      <c r="AO12" s="14">
        <f t="shared" si="13"/>
        <v>30</v>
      </c>
      <c r="AP12" s="17" t="str">
        <f t="shared" si="14"/>
        <v/>
      </c>
      <c r="AQ12" s="14" t="str">
        <f t="shared" si="15"/>
        <v/>
      </c>
      <c r="AR12" s="17">
        <f t="shared" si="16"/>
        <v>2</v>
      </c>
      <c r="AS12" s="18">
        <f t="shared" si="17"/>
        <v>2</v>
      </c>
    </row>
    <row r="13" spans="1:46" s="335" customFormat="1" ht="15.75" customHeight="1">
      <c r="A13" s="280" t="s">
        <v>304</v>
      </c>
      <c r="B13" s="12" t="s">
        <v>17</v>
      </c>
      <c r="C13" s="114" t="s">
        <v>78</v>
      </c>
      <c r="D13" s="176">
        <v>1</v>
      </c>
      <c r="E13" s="14">
        <f t="shared" si="0"/>
        <v>15</v>
      </c>
      <c r="F13" s="120"/>
      <c r="G13" s="14" t="str">
        <f t="shared" si="1"/>
        <v/>
      </c>
      <c r="H13" s="139">
        <v>2</v>
      </c>
      <c r="I13" s="139" t="s">
        <v>235</v>
      </c>
      <c r="J13" s="121"/>
      <c r="K13" s="14" t="str">
        <f t="shared" si="2"/>
        <v/>
      </c>
      <c r="L13" s="122"/>
      <c r="M13" s="14" t="str">
        <f t="shared" si="3"/>
        <v/>
      </c>
      <c r="N13" s="123"/>
      <c r="O13" s="19"/>
      <c r="P13" s="120"/>
      <c r="Q13" s="14" t="str">
        <f t="shared" si="4"/>
        <v/>
      </c>
      <c r="R13" s="120"/>
      <c r="S13" s="14" t="str">
        <f t="shared" si="5"/>
        <v/>
      </c>
      <c r="T13" s="123"/>
      <c r="U13" s="20"/>
      <c r="V13" s="121"/>
      <c r="W13" s="14" t="str">
        <f t="shared" si="6"/>
        <v/>
      </c>
      <c r="X13" s="120"/>
      <c r="Y13" s="14" t="str">
        <f t="shared" si="7"/>
        <v/>
      </c>
      <c r="Z13" s="123"/>
      <c r="AA13" s="71"/>
      <c r="AB13" s="121"/>
      <c r="AC13" s="14" t="str">
        <f t="shared" si="8"/>
        <v/>
      </c>
      <c r="AD13" s="122"/>
      <c r="AE13" s="14" t="str">
        <f t="shared" si="9"/>
        <v/>
      </c>
      <c r="AF13" s="123"/>
      <c r="AG13" s="19"/>
      <c r="AH13" s="120"/>
      <c r="AI13" s="14" t="str">
        <f t="shared" si="10"/>
        <v/>
      </c>
      <c r="AJ13" s="120"/>
      <c r="AK13" s="14" t="str">
        <f t="shared" si="11"/>
        <v/>
      </c>
      <c r="AL13" s="123"/>
      <c r="AM13" s="15"/>
      <c r="AN13" s="16">
        <f t="shared" si="12"/>
        <v>1</v>
      </c>
      <c r="AO13" s="14">
        <f t="shared" si="13"/>
        <v>15</v>
      </c>
      <c r="AP13" s="17" t="str">
        <f t="shared" si="14"/>
        <v/>
      </c>
      <c r="AQ13" s="14" t="str">
        <f t="shared" si="15"/>
        <v/>
      </c>
      <c r="AR13" s="17">
        <f t="shared" si="16"/>
        <v>2</v>
      </c>
      <c r="AS13" s="18">
        <f t="shared" si="17"/>
        <v>1</v>
      </c>
    </row>
    <row r="14" spans="1:46" s="335" customFormat="1" ht="15.75" customHeight="1">
      <c r="A14" s="280" t="s">
        <v>278</v>
      </c>
      <c r="B14" s="12" t="s">
        <v>17</v>
      </c>
      <c r="C14" s="113" t="s">
        <v>69</v>
      </c>
      <c r="D14" s="140">
        <v>3</v>
      </c>
      <c r="E14" s="14">
        <f t="shared" si="0"/>
        <v>45</v>
      </c>
      <c r="F14" s="120"/>
      <c r="G14" s="14" t="str">
        <f t="shared" si="1"/>
        <v/>
      </c>
      <c r="H14" s="139">
        <v>2</v>
      </c>
      <c r="I14" s="139" t="s">
        <v>17</v>
      </c>
      <c r="J14" s="121"/>
      <c r="K14" s="14" t="str">
        <f t="shared" si="2"/>
        <v/>
      </c>
      <c r="L14" s="122"/>
      <c r="M14" s="14" t="str">
        <f t="shared" si="3"/>
        <v/>
      </c>
      <c r="N14" s="123"/>
      <c r="O14" s="19"/>
      <c r="P14" s="120"/>
      <c r="Q14" s="14" t="str">
        <f t="shared" si="4"/>
        <v/>
      </c>
      <c r="R14" s="120"/>
      <c r="S14" s="14" t="str">
        <f t="shared" si="5"/>
        <v/>
      </c>
      <c r="T14" s="123"/>
      <c r="U14" s="20"/>
      <c r="V14" s="121"/>
      <c r="W14" s="14" t="str">
        <f t="shared" si="6"/>
        <v/>
      </c>
      <c r="X14" s="120"/>
      <c r="Y14" s="14" t="str">
        <f t="shared" si="7"/>
        <v/>
      </c>
      <c r="Z14" s="123"/>
      <c r="AA14" s="71"/>
      <c r="AB14" s="121"/>
      <c r="AC14" s="14" t="str">
        <f t="shared" si="8"/>
        <v/>
      </c>
      <c r="AD14" s="122"/>
      <c r="AE14" s="14" t="str">
        <f t="shared" si="9"/>
        <v/>
      </c>
      <c r="AF14" s="123"/>
      <c r="AG14" s="19"/>
      <c r="AH14" s="120"/>
      <c r="AI14" s="14" t="str">
        <f t="shared" si="10"/>
        <v/>
      </c>
      <c r="AJ14" s="120"/>
      <c r="AK14" s="14" t="str">
        <f t="shared" si="11"/>
        <v/>
      </c>
      <c r="AL14" s="123"/>
      <c r="AM14" s="15"/>
      <c r="AN14" s="16">
        <f t="shared" si="12"/>
        <v>3</v>
      </c>
      <c r="AO14" s="14">
        <f t="shared" si="13"/>
        <v>45</v>
      </c>
      <c r="AP14" s="17" t="str">
        <f t="shared" si="14"/>
        <v/>
      </c>
      <c r="AQ14" s="14" t="str">
        <f t="shared" si="15"/>
        <v/>
      </c>
      <c r="AR14" s="17">
        <f t="shared" si="16"/>
        <v>2</v>
      </c>
      <c r="AS14" s="18">
        <f t="shared" si="17"/>
        <v>3</v>
      </c>
    </row>
    <row r="15" spans="1:46" s="335" customFormat="1" ht="15.75" customHeight="1">
      <c r="A15" s="280" t="s">
        <v>71</v>
      </c>
      <c r="B15" s="12" t="s">
        <v>17</v>
      </c>
      <c r="C15" s="113" t="s">
        <v>70</v>
      </c>
      <c r="D15" s="140">
        <v>3</v>
      </c>
      <c r="E15" s="14">
        <f t="shared" si="0"/>
        <v>45</v>
      </c>
      <c r="F15" s="120"/>
      <c r="G15" s="14" t="str">
        <f t="shared" si="1"/>
        <v/>
      </c>
      <c r="H15" s="139">
        <v>2</v>
      </c>
      <c r="I15" s="338" t="s">
        <v>17</v>
      </c>
      <c r="J15" s="121"/>
      <c r="K15" s="14" t="str">
        <f t="shared" si="2"/>
        <v/>
      </c>
      <c r="L15" s="122"/>
      <c r="M15" s="14" t="str">
        <f t="shared" si="3"/>
        <v/>
      </c>
      <c r="N15" s="123"/>
      <c r="O15" s="19"/>
      <c r="P15" s="120"/>
      <c r="Q15" s="14" t="str">
        <f t="shared" si="4"/>
        <v/>
      </c>
      <c r="R15" s="120"/>
      <c r="S15" s="14" t="str">
        <f t="shared" si="5"/>
        <v/>
      </c>
      <c r="T15" s="123"/>
      <c r="U15" s="20"/>
      <c r="V15" s="121"/>
      <c r="W15" s="14" t="str">
        <f t="shared" si="6"/>
        <v/>
      </c>
      <c r="X15" s="120"/>
      <c r="Y15" s="14" t="str">
        <f t="shared" si="7"/>
        <v/>
      </c>
      <c r="Z15" s="123"/>
      <c r="AA15" s="71"/>
      <c r="AB15" s="121"/>
      <c r="AC15" s="14" t="str">
        <f t="shared" si="8"/>
        <v/>
      </c>
      <c r="AD15" s="122"/>
      <c r="AE15" s="14" t="str">
        <f t="shared" si="9"/>
        <v/>
      </c>
      <c r="AF15" s="123"/>
      <c r="AG15" s="19"/>
      <c r="AH15" s="120"/>
      <c r="AI15" s="14" t="str">
        <f t="shared" si="10"/>
        <v/>
      </c>
      <c r="AJ15" s="120"/>
      <c r="AK15" s="14" t="str">
        <f t="shared" si="11"/>
        <v/>
      </c>
      <c r="AL15" s="123"/>
      <c r="AM15" s="15"/>
      <c r="AN15" s="16">
        <f t="shared" si="12"/>
        <v>3</v>
      </c>
      <c r="AO15" s="14">
        <f t="shared" si="13"/>
        <v>45</v>
      </c>
      <c r="AP15" s="17" t="str">
        <f t="shared" si="14"/>
        <v/>
      </c>
      <c r="AQ15" s="14" t="str">
        <f t="shared" si="15"/>
        <v/>
      </c>
      <c r="AR15" s="17">
        <f t="shared" si="16"/>
        <v>2</v>
      </c>
      <c r="AS15" s="18">
        <f t="shared" si="17"/>
        <v>3</v>
      </c>
    </row>
    <row r="16" spans="1:46" s="335" customFormat="1" ht="15.75" customHeight="1">
      <c r="A16" s="280" t="s">
        <v>275</v>
      </c>
      <c r="B16" s="12" t="s">
        <v>17</v>
      </c>
      <c r="C16" s="113" t="s">
        <v>73</v>
      </c>
      <c r="D16" s="120"/>
      <c r="E16" s="14" t="str">
        <f t="shared" si="0"/>
        <v/>
      </c>
      <c r="F16" s="120"/>
      <c r="G16" s="14" t="str">
        <f t="shared" si="1"/>
        <v/>
      </c>
      <c r="H16" s="123"/>
      <c r="I16" s="67"/>
      <c r="J16" s="339">
        <v>2</v>
      </c>
      <c r="K16" s="14">
        <f t="shared" si="2"/>
        <v>30</v>
      </c>
      <c r="L16" s="122"/>
      <c r="M16" s="14" t="str">
        <f t="shared" si="3"/>
        <v/>
      </c>
      <c r="N16" s="340">
        <v>2</v>
      </c>
      <c r="O16" s="141" t="s">
        <v>17</v>
      </c>
      <c r="P16" s="120"/>
      <c r="Q16" s="14" t="str">
        <f t="shared" si="4"/>
        <v/>
      </c>
      <c r="R16" s="120"/>
      <c r="S16" s="14" t="str">
        <f t="shared" si="5"/>
        <v/>
      </c>
      <c r="T16" s="123"/>
      <c r="U16" s="67"/>
      <c r="V16" s="121"/>
      <c r="W16" s="14" t="str">
        <f t="shared" si="6"/>
        <v/>
      </c>
      <c r="X16" s="120"/>
      <c r="Y16" s="14" t="str">
        <f t="shared" si="7"/>
        <v/>
      </c>
      <c r="Z16" s="123"/>
      <c r="AA16" s="70"/>
      <c r="AB16" s="121"/>
      <c r="AC16" s="14" t="str">
        <f t="shared" si="8"/>
        <v/>
      </c>
      <c r="AD16" s="122"/>
      <c r="AE16" s="14" t="str">
        <f t="shared" si="9"/>
        <v/>
      </c>
      <c r="AF16" s="123"/>
      <c r="AG16" s="63"/>
      <c r="AH16" s="120"/>
      <c r="AI16" s="14" t="str">
        <f t="shared" si="10"/>
        <v/>
      </c>
      <c r="AJ16" s="120"/>
      <c r="AK16" s="14" t="str">
        <f t="shared" si="11"/>
        <v/>
      </c>
      <c r="AL16" s="123"/>
      <c r="AM16" s="63"/>
      <c r="AN16" s="16">
        <f t="shared" si="12"/>
        <v>2</v>
      </c>
      <c r="AO16" s="14">
        <f t="shared" si="13"/>
        <v>30</v>
      </c>
      <c r="AP16" s="17" t="str">
        <f t="shared" si="14"/>
        <v/>
      </c>
      <c r="AQ16" s="14" t="str">
        <f t="shared" si="15"/>
        <v/>
      </c>
      <c r="AR16" s="17">
        <f t="shared" si="16"/>
        <v>2</v>
      </c>
      <c r="AS16" s="18">
        <f t="shared" si="17"/>
        <v>2</v>
      </c>
    </row>
    <row r="17" spans="1:45" s="335" customFormat="1" ht="15.75" customHeight="1">
      <c r="A17" s="280" t="s">
        <v>277</v>
      </c>
      <c r="B17" s="12" t="s">
        <v>17</v>
      </c>
      <c r="C17" s="113" t="s">
        <v>74</v>
      </c>
      <c r="D17" s="120"/>
      <c r="E17" s="14" t="str">
        <f t="shared" si="0"/>
        <v/>
      </c>
      <c r="F17" s="120"/>
      <c r="G17" s="14" t="str">
        <f t="shared" si="1"/>
        <v/>
      </c>
      <c r="H17" s="123"/>
      <c r="I17" s="67"/>
      <c r="J17" s="142">
        <v>2</v>
      </c>
      <c r="K17" s="14">
        <f t="shared" si="2"/>
        <v>30</v>
      </c>
      <c r="L17" s="122"/>
      <c r="M17" s="14" t="str">
        <f t="shared" si="3"/>
        <v/>
      </c>
      <c r="N17" s="143">
        <v>2</v>
      </c>
      <c r="O17" s="141" t="s">
        <v>17</v>
      </c>
      <c r="P17" s="120"/>
      <c r="Q17" s="14" t="str">
        <f t="shared" si="4"/>
        <v/>
      </c>
      <c r="R17" s="120"/>
      <c r="S17" s="14" t="str">
        <f t="shared" si="5"/>
        <v/>
      </c>
      <c r="T17" s="123"/>
      <c r="U17" s="67"/>
      <c r="V17" s="121"/>
      <c r="W17" s="14" t="str">
        <f t="shared" si="6"/>
        <v/>
      </c>
      <c r="X17" s="120"/>
      <c r="Y17" s="14" t="str">
        <f t="shared" si="7"/>
        <v/>
      </c>
      <c r="Z17" s="123"/>
      <c r="AA17" s="70"/>
      <c r="AB17" s="121"/>
      <c r="AC17" s="14" t="str">
        <f t="shared" si="8"/>
        <v/>
      </c>
      <c r="AD17" s="122"/>
      <c r="AE17" s="14" t="str">
        <f t="shared" si="9"/>
        <v/>
      </c>
      <c r="AF17" s="123"/>
      <c r="AG17" s="63"/>
      <c r="AH17" s="120"/>
      <c r="AI17" s="14" t="str">
        <f t="shared" si="10"/>
        <v/>
      </c>
      <c r="AJ17" s="120"/>
      <c r="AK17" s="14" t="str">
        <f t="shared" si="11"/>
        <v/>
      </c>
      <c r="AL17" s="123"/>
      <c r="AM17" s="63"/>
      <c r="AN17" s="16">
        <f t="shared" si="12"/>
        <v>2</v>
      </c>
      <c r="AO17" s="14">
        <f t="shared" si="13"/>
        <v>30</v>
      </c>
      <c r="AP17" s="17" t="str">
        <f t="shared" si="14"/>
        <v/>
      </c>
      <c r="AQ17" s="14" t="str">
        <f t="shared" si="15"/>
        <v/>
      </c>
      <c r="AR17" s="17">
        <f t="shared" si="16"/>
        <v>2</v>
      </c>
      <c r="AS17" s="18">
        <f t="shared" si="17"/>
        <v>2</v>
      </c>
    </row>
    <row r="18" spans="1:45" s="335" customFormat="1" ht="14.25" customHeight="1">
      <c r="A18" s="280" t="s">
        <v>323</v>
      </c>
      <c r="B18" s="12" t="s">
        <v>17</v>
      </c>
      <c r="C18" s="113" t="s">
        <v>75</v>
      </c>
      <c r="D18" s="120"/>
      <c r="E18" s="14" t="str">
        <f t="shared" si="0"/>
        <v/>
      </c>
      <c r="F18" s="120"/>
      <c r="G18" s="14" t="str">
        <f t="shared" si="1"/>
        <v/>
      </c>
      <c r="H18" s="123"/>
      <c r="I18" s="67"/>
      <c r="J18" s="144">
        <v>2</v>
      </c>
      <c r="K18" s="14">
        <f t="shared" si="2"/>
        <v>30</v>
      </c>
      <c r="L18" s="122"/>
      <c r="M18" s="14" t="str">
        <f t="shared" si="3"/>
        <v/>
      </c>
      <c r="N18" s="145">
        <v>2</v>
      </c>
      <c r="O18" s="141" t="s">
        <v>235</v>
      </c>
      <c r="P18" s="120"/>
      <c r="Q18" s="14" t="str">
        <f t="shared" si="4"/>
        <v/>
      </c>
      <c r="R18" s="120"/>
      <c r="S18" s="14" t="str">
        <f t="shared" si="5"/>
        <v/>
      </c>
      <c r="T18" s="123"/>
      <c r="U18" s="67"/>
      <c r="V18" s="121"/>
      <c r="W18" s="14" t="str">
        <f t="shared" si="6"/>
        <v/>
      </c>
      <c r="X18" s="120"/>
      <c r="Y18" s="14" t="str">
        <f t="shared" si="7"/>
        <v/>
      </c>
      <c r="Z18" s="123"/>
      <c r="AA18" s="70"/>
      <c r="AB18" s="121"/>
      <c r="AC18" s="14" t="str">
        <f t="shared" si="8"/>
        <v/>
      </c>
      <c r="AD18" s="122"/>
      <c r="AE18" s="14" t="str">
        <f t="shared" si="9"/>
        <v/>
      </c>
      <c r="AF18" s="123"/>
      <c r="AG18" s="63"/>
      <c r="AH18" s="120"/>
      <c r="AI18" s="14" t="str">
        <f t="shared" si="10"/>
        <v/>
      </c>
      <c r="AJ18" s="120"/>
      <c r="AK18" s="14" t="str">
        <f t="shared" si="11"/>
        <v/>
      </c>
      <c r="AL18" s="123"/>
      <c r="AM18" s="63"/>
      <c r="AN18" s="16">
        <f t="shared" si="12"/>
        <v>2</v>
      </c>
      <c r="AO18" s="14">
        <f t="shared" si="13"/>
        <v>30</v>
      </c>
      <c r="AP18" s="17" t="str">
        <f t="shared" si="14"/>
        <v/>
      </c>
      <c r="AQ18" s="14" t="str">
        <f t="shared" si="15"/>
        <v/>
      </c>
      <c r="AR18" s="17">
        <f t="shared" si="16"/>
        <v>2</v>
      </c>
      <c r="AS18" s="18">
        <f t="shared" si="17"/>
        <v>2</v>
      </c>
    </row>
    <row r="19" spans="1:45" s="335" customFormat="1" ht="15.75" customHeight="1">
      <c r="A19" s="280" t="s">
        <v>305</v>
      </c>
      <c r="B19" s="12" t="s">
        <v>17</v>
      </c>
      <c r="C19" s="113" t="s">
        <v>76</v>
      </c>
      <c r="D19" s="120"/>
      <c r="E19" s="14" t="str">
        <f t="shared" si="0"/>
        <v/>
      </c>
      <c r="F19" s="120"/>
      <c r="G19" s="14" t="str">
        <f t="shared" si="1"/>
        <v/>
      </c>
      <c r="H19" s="123"/>
      <c r="I19" s="67"/>
      <c r="J19" s="146">
        <v>2</v>
      </c>
      <c r="K19" s="14">
        <f t="shared" si="2"/>
        <v>30</v>
      </c>
      <c r="L19" s="122"/>
      <c r="M19" s="14" t="str">
        <f t="shared" si="3"/>
        <v/>
      </c>
      <c r="N19" s="139">
        <v>2</v>
      </c>
      <c r="O19" s="141" t="s">
        <v>17</v>
      </c>
      <c r="P19" s="120"/>
      <c r="Q19" s="14" t="str">
        <f t="shared" si="4"/>
        <v/>
      </c>
      <c r="R19" s="120"/>
      <c r="S19" s="14" t="str">
        <f t="shared" si="5"/>
        <v/>
      </c>
      <c r="T19" s="123"/>
      <c r="U19" s="67"/>
      <c r="V19" s="121"/>
      <c r="W19" s="14" t="str">
        <f t="shared" si="6"/>
        <v/>
      </c>
      <c r="X19" s="120"/>
      <c r="Y19" s="14" t="str">
        <f t="shared" si="7"/>
        <v/>
      </c>
      <c r="Z19" s="123"/>
      <c r="AA19" s="70"/>
      <c r="AB19" s="121"/>
      <c r="AC19" s="14" t="str">
        <f t="shared" si="8"/>
        <v/>
      </c>
      <c r="AD19" s="122"/>
      <c r="AE19" s="14" t="str">
        <f t="shared" si="9"/>
        <v/>
      </c>
      <c r="AF19" s="123"/>
      <c r="AG19" s="63"/>
      <c r="AH19" s="120"/>
      <c r="AI19" s="14" t="str">
        <f t="shared" si="10"/>
        <v/>
      </c>
      <c r="AJ19" s="120"/>
      <c r="AK19" s="14" t="str">
        <f t="shared" si="11"/>
        <v/>
      </c>
      <c r="AL19" s="123"/>
      <c r="AM19" s="63"/>
      <c r="AN19" s="16">
        <f t="shared" si="12"/>
        <v>2</v>
      </c>
      <c r="AO19" s="14">
        <f t="shared" si="13"/>
        <v>30</v>
      </c>
      <c r="AP19" s="17" t="str">
        <f t="shared" si="14"/>
        <v/>
      </c>
      <c r="AQ19" s="14" t="str">
        <f t="shared" si="15"/>
        <v/>
      </c>
      <c r="AR19" s="17">
        <f t="shared" si="16"/>
        <v>2</v>
      </c>
      <c r="AS19" s="18">
        <f t="shared" si="17"/>
        <v>2</v>
      </c>
    </row>
    <row r="20" spans="1:45" s="335" customFormat="1" ht="15.75" customHeight="1">
      <c r="A20" s="280" t="s">
        <v>274</v>
      </c>
      <c r="B20" s="12" t="s">
        <v>17</v>
      </c>
      <c r="C20" s="379" t="s">
        <v>77</v>
      </c>
      <c r="D20" s="121"/>
      <c r="E20" s="14" t="str">
        <f t="shared" si="0"/>
        <v/>
      </c>
      <c r="F20" s="120"/>
      <c r="G20" s="14" t="str">
        <f t="shared" si="1"/>
        <v/>
      </c>
      <c r="H20" s="123"/>
      <c r="I20" s="67"/>
      <c r="J20" s="380">
        <v>1</v>
      </c>
      <c r="K20" s="14">
        <f t="shared" si="2"/>
        <v>15</v>
      </c>
      <c r="L20" s="122"/>
      <c r="M20" s="14" t="str">
        <f t="shared" si="3"/>
        <v/>
      </c>
      <c r="N20" s="138">
        <v>2</v>
      </c>
      <c r="O20" s="141" t="s">
        <v>17</v>
      </c>
      <c r="P20" s="120"/>
      <c r="Q20" s="14" t="str">
        <f t="shared" si="4"/>
        <v/>
      </c>
      <c r="R20" s="120"/>
      <c r="S20" s="14" t="str">
        <f t="shared" si="5"/>
        <v/>
      </c>
      <c r="T20" s="123"/>
      <c r="U20" s="67"/>
      <c r="V20" s="121"/>
      <c r="W20" s="14" t="str">
        <f t="shared" si="6"/>
        <v/>
      </c>
      <c r="X20" s="120"/>
      <c r="Y20" s="14" t="str">
        <f t="shared" si="7"/>
        <v/>
      </c>
      <c r="Z20" s="123"/>
      <c r="AA20" s="70"/>
      <c r="AB20" s="121"/>
      <c r="AC20" s="14" t="str">
        <f t="shared" si="8"/>
        <v/>
      </c>
      <c r="AD20" s="122"/>
      <c r="AE20" s="14" t="str">
        <f t="shared" si="9"/>
        <v/>
      </c>
      <c r="AF20" s="123"/>
      <c r="AG20" s="63"/>
      <c r="AH20" s="120"/>
      <c r="AI20" s="14" t="str">
        <f t="shared" si="10"/>
        <v/>
      </c>
      <c r="AJ20" s="120"/>
      <c r="AK20" s="14" t="str">
        <f t="shared" si="11"/>
        <v/>
      </c>
      <c r="AL20" s="123"/>
      <c r="AM20" s="63"/>
      <c r="AN20" s="16">
        <f t="shared" si="12"/>
        <v>1</v>
      </c>
      <c r="AO20" s="14">
        <f t="shared" si="13"/>
        <v>15</v>
      </c>
      <c r="AP20" s="17" t="str">
        <f t="shared" si="14"/>
        <v/>
      </c>
      <c r="AQ20" s="14" t="str">
        <f t="shared" si="15"/>
        <v/>
      </c>
      <c r="AR20" s="17">
        <f t="shared" si="16"/>
        <v>2</v>
      </c>
      <c r="AS20" s="18">
        <f t="shared" si="17"/>
        <v>1</v>
      </c>
    </row>
    <row r="21" spans="1:45" s="335" customFormat="1" ht="15.75" customHeight="1">
      <c r="A21" s="280" t="s">
        <v>276</v>
      </c>
      <c r="B21" s="12" t="s">
        <v>17</v>
      </c>
      <c r="C21" s="114" t="s">
        <v>236</v>
      </c>
      <c r="D21" s="121"/>
      <c r="E21" s="14" t="str">
        <f t="shared" si="0"/>
        <v/>
      </c>
      <c r="F21" s="120"/>
      <c r="G21" s="14" t="str">
        <f t="shared" si="1"/>
        <v/>
      </c>
      <c r="H21" s="123"/>
      <c r="I21" s="67"/>
      <c r="J21" s="121"/>
      <c r="K21" s="14" t="str">
        <f t="shared" si="2"/>
        <v/>
      </c>
      <c r="L21" s="122"/>
      <c r="M21" s="14" t="str">
        <f t="shared" si="3"/>
        <v/>
      </c>
      <c r="N21" s="123"/>
      <c r="O21" s="63"/>
      <c r="P21" s="147">
        <v>2</v>
      </c>
      <c r="Q21" s="14">
        <f t="shared" si="4"/>
        <v>30</v>
      </c>
      <c r="R21" s="120"/>
      <c r="S21" s="14" t="str">
        <f t="shared" si="5"/>
        <v/>
      </c>
      <c r="T21" s="139">
        <v>2</v>
      </c>
      <c r="U21" s="139" t="s">
        <v>17</v>
      </c>
      <c r="V21" s="121"/>
      <c r="W21" s="14" t="str">
        <f t="shared" si="6"/>
        <v/>
      </c>
      <c r="X21" s="120"/>
      <c r="Y21" s="14" t="str">
        <f t="shared" si="7"/>
        <v/>
      </c>
      <c r="Z21" s="123"/>
      <c r="AA21" s="70"/>
      <c r="AB21" s="121"/>
      <c r="AC21" s="14" t="str">
        <f t="shared" si="8"/>
        <v/>
      </c>
      <c r="AD21" s="122"/>
      <c r="AE21" s="14" t="str">
        <f t="shared" si="9"/>
        <v/>
      </c>
      <c r="AF21" s="123"/>
      <c r="AG21" s="63"/>
      <c r="AH21" s="120"/>
      <c r="AI21" s="14" t="str">
        <f t="shared" si="10"/>
        <v/>
      </c>
      <c r="AJ21" s="120"/>
      <c r="AK21" s="14" t="str">
        <f t="shared" si="11"/>
        <v/>
      </c>
      <c r="AL21" s="123"/>
      <c r="AM21" s="63"/>
      <c r="AN21" s="16">
        <f t="shared" si="12"/>
        <v>2</v>
      </c>
      <c r="AO21" s="14">
        <f t="shared" si="13"/>
        <v>30</v>
      </c>
      <c r="AP21" s="17" t="str">
        <f t="shared" si="14"/>
        <v/>
      </c>
      <c r="AQ21" s="14" t="str">
        <f t="shared" si="15"/>
        <v/>
      </c>
      <c r="AR21" s="17">
        <f t="shared" si="16"/>
        <v>2</v>
      </c>
      <c r="AS21" s="18">
        <f t="shared" si="17"/>
        <v>2</v>
      </c>
    </row>
    <row r="22" spans="1:45" s="335" customFormat="1" ht="15.75" customHeight="1">
      <c r="A22" s="280" t="s">
        <v>299</v>
      </c>
      <c r="B22" s="12" t="s">
        <v>17</v>
      </c>
      <c r="C22" s="114" t="s">
        <v>79</v>
      </c>
      <c r="D22" s="121"/>
      <c r="E22" s="14" t="str">
        <f t="shared" si="0"/>
        <v/>
      </c>
      <c r="F22" s="120"/>
      <c r="G22" s="14" t="str">
        <f t="shared" si="1"/>
        <v/>
      </c>
      <c r="H22" s="123"/>
      <c r="I22" s="67"/>
      <c r="J22" s="121"/>
      <c r="K22" s="14" t="str">
        <f t="shared" si="2"/>
        <v/>
      </c>
      <c r="L22" s="122"/>
      <c r="M22" s="14" t="str">
        <f t="shared" si="3"/>
        <v/>
      </c>
      <c r="N22" s="123"/>
      <c r="O22" s="63"/>
      <c r="P22" s="140">
        <v>3</v>
      </c>
      <c r="Q22" s="14">
        <f t="shared" si="4"/>
        <v>45</v>
      </c>
      <c r="R22" s="120"/>
      <c r="S22" s="14" t="str">
        <f t="shared" si="5"/>
        <v/>
      </c>
      <c r="T22" s="139">
        <v>2</v>
      </c>
      <c r="U22" s="139" t="s">
        <v>17</v>
      </c>
      <c r="V22" s="121"/>
      <c r="W22" s="14" t="str">
        <f t="shared" si="6"/>
        <v/>
      </c>
      <c r="X22" s="120"/>
      <c r="Y22" s="14" t="str">
        <f t="shared" si="7"/>
        <v/>
      </c>
      <c r="Z22" s="123"/>
      <c r="AA22" s="70"/>
      <c r="AB22" s="121"/>
      <c r="AC22" s="14" t="str">
        <f t="shared" si="8"/>
        <v/>
      </c>
      <c r="AD22" s="122"/>
      <c r="AE22" s="14" t="str">
        <f t="shared" si="9"/>
        <v/>
      </c>
      <c r="AF22" s="123"/>
      <c r="AG22" s="63"/>
      <c r="AH22" s="120"/>
      <c r="AI22" s="14" t="str">
        <f t="shared" si="10"/>
        <v/>
      </c>
      <c r="AJ22" s="120"/>
      <c r="AK22" s="14" t="str">
        <f t="shared" si="11"/>
        <v/>
      </c>
      <c r="AL22" s="123"/>
      <c r="AM22" s="63"/>
      <c r="AN22" s="16">
        <f t="shared" si="12"/>
        <v>3</v>
      </c>
      <c r="AO22" s="14">
        <f t="shared" si="13"/>
        <v>45</v>
      </c>
      <c r="AP22" s="17" t="str">
        <f t="shared" si="14"/>
        <v/>
      </c>
      <c r="AQ22" s="14" t="str">
        <f t="shared" si="15"/>
        <v/>
      </c>
      <c r="AR22" s="17">
        <f t="shared" si="16"/>
        <v>2</v>
      </c>
      <c r="AS22" s="18">
        <f t="shared" si="17"/>
        <v>3</v>
      </c>
    </row>
    <row r="23" spans="1:45" s="335" customFormat="1" ht="15.75" customHeight="1">
      <c r="A23" s="280" t="s">
        <v>300</v>
      </c>
      <c r="B23" s="12" t="s">
        <v>17</v>
      </c>
      <c r="C23" s="114" t="s">
        <v>80</v>
      </c>
      <c r="D23" s="121"/>
      <c r="E23" s="14" t="str">
        <f t="shared" si="0"/>
        <v/>
      </c>
      <c r="F23" s="120"/>
      <c r="G23" s="14" t="str">
        <f t="shared" si="1"/>
        <v/>
      </c>
      <c r="H23" s="123"/>
      <c r="I23" s="20"/>
      <c r="J23" s="121"/>
      <c r="K23" s="14" t="str">
        <f t="shared" si="2"/>
        <v/>
      </c>
      <c r="L23" s="122"/>
      <c r="M23" s="14" t="str">
        <f t="shared" si="3"/>
        <v/>
      </c>
      <c r="N23" s="123"/>
      <c r="O23" s="19"/>
      <c r="P23" s="139">
        <v>1</v>
      </c>
      <c r="Q23" s="14">
        <f t="shared" si="4"/>
        <v>15</v>
      </c>
      <c r="R23" s="120"/>
      <c r="S23" s="14" t="str">
        <f t="shared" si="5"/>
        <v/>
      </c>
      <c r="T23" s="139">
        <v>2</v>
      </c>
      <c r="U23" s="139" t="s">
        <v>235</v>
      </c>
      <c r="V23" s="121"/>
      <c r="W23" s="14" t="str">
        <f t="shared" si="6"/>
        <v/>
      </c>
      <c r="X23" s="120"/>
      <c r="Y23" s="14" t="str">
        <f t="shared" si="7"/>
        <v/>
      </c>
      <c r="Z23" s="123"/>
      <c r="AA23" s="71"/>
      <c r="AB23" s="121"/>
      <c r="AC23" s="14" t="str">
        <f t="shared" si="8"/>
        <v/>
      </c>
      <c r="AD23" s="122"/>
      <c r="AE23" s="14" t="str">
        <f t="shared" si="9"/>
        <v/>
      </c>
      <c r="AF23" s="123"/>
      <c r="AG23" s="19"/>
      <c r="AH23" s="120"/>
      <c r="AI23" s="14" t="str">
        <f t="shared" si="10"/>
        <v/>
      </c>
      <c r="AJ23" s="120"/>
      <c r="AK23" s="14" t="str">
        <f t="shared" si="11"/>
        <v/>
      </c>
      <c r="AL23" s="123"/>
      <c r="AM23" s="19"/>
      <c r="AN23" s="16">
        <f t="shared" si="12"/>
        <v>1</v>
      </c>
      <c r="AO23" s="14">
        <f t="shared" si="13"/>
        <v>15</v>
      </c>
      <c r="AP23" s="17" t="str">
        <f t="shared" si="14"/>
        <v/>
      </c>
      <c r="AQ23" s="14" t="str">
        <f t="shared" si="15"/>
        <v/>
      </c>
      <c r="AR23" s="17">
        <f t="shared" si="16"/>
        <v>2</v>
      </c>
      <c r="AS23" s="18">
        <f t="shared" si="17"/>
        <v>1</v>
      </c>
    </row>
    <row r="24" spans="1:45" ht="15.75" customHeight="1">
      <c r="A24" s="280" t="s">
        <v>306</v>
      </c>
      <c r="B24" s="12" t="s">
        <v>17</v>
      </c>
      <c r="C24" s="114" t="s">
        <v>81</v>
      </c>
      <c r="D24" s="121"/>
      <c r="E24" s="14" t="str">
        <f t="shared" si="0"/>
        <v/>
      </c>
      <c r="F24" s="120"/>
      <c r="G24" s="14" t="str">
        <f t="shared" si="1"/>
        <v/>
      </c>
      <c r="H24" s="123"/>
      <c r="I24" s="20"/>
      <c r="J24" s="121"/>
      <c r="K24" s="14" t="str">
        <f t="shared" si="2"/>
        <v/>
      </c>
      <c r="L24" s="122"/>
      <c r="M24" s="14" t="str">
        <f t="shared" si="3"/>
        <v/>
      </c>
      <c r="N24" s="123"/>
      <c r="O24" s="19"/>
      <c r="P24" s="139">
        <v>2</v>
      </c>
      <c r="Q24" s="14">
        <f t="shared" si="4"/>
        <v>30</v>
      </c>
      <c r="R24" s="120"/>
      <c r="S24" s="14" t="str">
        <f t="shared" si="5"/>
        <v/>
      </c>
      <c r="T24" s="139">
        <v>2</v>
      </c>
      <c r="U24" s="139" t="s">
        <v>17</v>
      </c>
      <c r="V24" s="121"/>
      <c r="W24" s="14" t="str">
        <f t="shared" si="6"/>
        <v/>
      </c>
      <c r="X24" s="120"/>
      <c r="Y24" s="14" t="str">
        <f t="shared" si="7"/>
        <v/>
      </c>
      <c r="Z24" s="123"/>
      <c r="AA24" s="71"/>
      <c r="AB24" s="121"/>
      <c r="AC24" s="14" t="str">
        <f t="shared" si="8"/>
        <v/>
      </c>
      <c r="AD24" s="122"/>
      <c r="AE24" s="14" t="str">
        <f t="shared" si="9"/>
        <v/>
      </c>
      <c r="AF24" s="123"/>
      <c r="AG24" s="19"/>
      <c r="AH24" s="120"/>
      <c r="AI24" s="14" t="str">
        <f t="shared" si="10"/>
        <v/>
      </c>
      <c r="AJ24" s="120"/>
      <c r="AK24" s="14" t="str">
        <f t="shared" si="11"/>
        <v/>
      </c>
      <c r="AL24" s="123"/>
      <c r="AM24" s="19"/>
      <c r="AN24" s="16">
        <f t="shared" si="12"/>
        <v>2</v>
      </c>
      <c r="AO24" s="14">
        <f t="shared" si="13"/>
        <v>30</v>
      </c>
      <c r="AP24" s="17" t="str">
        <f t="shared" si="14"/>
        <v/>
      </c>
      <c r="AQ24" s="14" t="str">
        <f t="shared" si="15"/>
        <v/>
      </c>
      <c r="AR24" s="17">
        <f t="shared" si="16"/>
        <v>2</v>
      </c>
      <c r="AS24" s="18">
        <f t="shared" si="17"/>
        <v>2</v>
      </c>
    </row>
    <row r="25" spans="1:45" ht="15.75" customHeight="1" thickBot="1">
      <c r="A25" s="280" t="s">
        <v>287</v>
      </c>
      <c r="B25" s="12" t="s">
        <v>17</v>
      </c>
      <c r="C25" s="112" t="s">
        <v>82</v>
      </c>
      <c r="D25" s="121"/>
      <c r="E25" s="14" t="str">
        <f t="shared" si="0"/>
        <v/>
      </c>
      <c r="F25" s="120"/>
      <c r="G25" s="14" t="str">
        <f t="shared" si="1"/>
        <v/>
      </c>
      <c r="H25" s="123"/>
      <c r="I25" s="68"/>
      <c r="J25" s="121"/>
      <c r="K25" s="14" t="str">
        <f t="shared" si="2"/>
        <v/>
      </c>
      <c r="L25" s="122"/>
      <c r="M25" s="14" t="str">
        <f t="shared" si="3"/>
        <v/>
      </c>
      <c r="N25" s="123"/>
      <c r="O25" s="62"/>
      <c r="P25" s="120"/>
      <c r="Q25" s="14" t="str">
        <f t="shared" si="4"/>
        <v/>
      </c>
      <c r="R25" s="120"/>
      <c r="S25" s="14" t="str">
        <f t="shared" si="5"/>
        <v/>
      </c>
      <c r="T25" s="123"/>
      <c r="U25" s="68"/>
      <c r="V25" s="121">
        <v>1</v>
      </c>
      <c r="W25" s="14">
        <v>18</v>
      </c>
      <c r="X25" s="120">
        <v>1</v>
      </c>
      <c r="Y25" s="14">
        <v>12</v>
      </c>
      <c r="Z25" s="123">
        <v>2</v>
      </c>
      <c r="AA25" s="72" t="s">
        <v>83</v>
      </c>
      <c r="AB25" s="121"/>
      <c r="AC25" s="14" t="str">
        <f t="shared" si="8"/>
        <v/>
      </c>
      <c r="AD25" s="122"/>
      <c r="AE25" s="14" t="str">
        <f t="shared" si="9"/>
        <v/>
      </c>
      <c r="AF25" s="123"/>
      <c r="AG25" s="62"/>
      <c r="AH25" s="120"/>
      <c r="AI25" s="14" t="str">
        <f t="shared" si="10"/>
        <v/>
      </c>
      <c r="AJ25" s="120"/>
      <c r="AK25" s="14" t="str">
        <f t="shared" si="11"/>
        <v/>
      </c>
      <c r="AL25" s="123"/>
      <c r="AM25" s="62"/>
      <c r="AN25" s="16">
        <f t="shared" si="12"/>
        <v>1</v>
      </c>
      <c r="AO25" s="14">
        <v>18</v>
      </c>
      <c r="AP25" s="17">
        <f t="shared" si="14"/>
        <v>1</v>
      </c>
      <c r="AQ25" s="14">
        <v>12</v>
      </c>
      <c r="AR25" s="17">
        <f t="shared" si="16"/>
        <v>2</v>
      </c>
      <c r="AS25" s="18">
        <f t="shared" si="17"/>
        <v>2</v>
      </c>
    </row>
    <row r="26" spans="1:45" s="10" customFormat="1" ht="15.75" customHeight="1" thickBot="1">
      <c r="A26" s="281"/>
      <c r="B26" s="148"/>
      <c r="C26" s="149" t="s">
        <v>18</v>
      </c>
      <c r="D26" s="150">
        <f>IF(SUM(D11:D25)=0,"",SUM(D11:D25))</f>
        <v>11</v>
      </c>
      <c r="E26" s="14">
        <f>IF(SUM(D11:D25)=0,"",SUM(D11:D25)*15)</f>
        <v>165</v>
      </c>
      <c r="F26" s="21" t="str">
        <f>IF(SUM(F11:F25)=0,"",SUM(F11:F25))</f>
        <v/>
      </c>
      <c r="G26" s="14" t="str">
        <f>IF(SUM(F11:F25)=0,"",SUM(F11:F25)*15)</f>
        <v/>
      </c>
      <c r="H26" s="151">
        <f>IF(SUM(H11:H25)=0,"",SUM(H11:H25))</f>
        <v>10</v>
      </c>
      <c r="I26" s="152">
        <f>IF(SUM(D11:D25)+SUM(F11:F25)=0,"",SUM(D11:D25)+SUM(F11:F25))</f>
        <v>11</v>
      </c>
      <c r="J26" s="150">
        <f>IF(SUM(J11:J25)=0,"",SUM(J11:J25))</f>
        <v>9</v>
      </c>
      <c r="K26" s="69">
        <f>IF(SUM(J11:J25)=0,"",SUM(J11:J25)*15)</f>
        <v>135</v>
      </c>
      <c r="L26" s="21" t="str">
        <f>IF(SUM(L11:L25)=0,"",SUM(L11:L25))</f>
        <v/>
      </c>
      <c r="M26" s="69" t="str">
        <f>IF(SUM(L11:L25)=0,"",SUM(L11:L25)*15)</f>
        <v/>
      </c>
      <c r="N26" s="21">
        <f>IF(SUM(N11:N25)=0,"",SUM(N11:N25))</f>
        <v>10</v>
      </c>
      <c r="O26" s="153">
        <f>IF(SUM(J11:J25)+SUM(L11:L25)=0,"",SUM(J11:J25)+SUM(L11:L25))</f>
        <v>9</v>
      </c>
      <c r="P26" s="154">
        <f>IF(SUM(P11:P25)=0,"",SUM(P11:P25))</f>
        <v>8</v>
      </c>
      <c r="Q26" s="14">
        <f>IF(SUM(P11:P25)=0,"",SUM(P11:P25)*15)</f>
        <v>120</v>
      </c>
      <c r="R26" s="21" t="str">
        <f>IF(SUM(R11:R25)=0,"",SUM(R11:R25))</f>
        <v/>
      </c>
      <c r="S26" s="14" t="str">
        <f>IF(SUM(R11:R25)=0,"",SUM(R11:R25)*15)</f>
        <v/>
      </c>
      <c r="T26" s="21">
        <f>IF(SUM(T11:T25)=0,"",SUM(T11:T25))</f>
        <v>8</v>
      </c>
      <c r="U26" s="152">
        <f>IF(SUM(P11:P25)+SUM(R11:R25)=0,"",SUM(P11:P25)+SUM(R11:R25))</f>
        <v>8</v>
      </c>
      <c r="V26" s="150">
        <f>IF(SUM(V11:V25)=0,"",SUM(V11:V25))</f>
        <v>1</v>
      </c>
      <c r="W26" s="150">
        <f>IF(SUM(W11:W25)=0,"",SUM(W11:W25))</f>
        <v>18</v>
      </c>
      <c r="X26" s="21">
        <f>IF(SUM(X11:X25)=0,"",SUM(X11:X25))</f>
        <v>1</v>
      </c>
      <c r="Y26" s="21">
        <f>IF(SUM(Y11:Y25)=0,"",SUM(Y11:Y25))</f>
        <v>12</v>
      </c>
      <c r="Z26" s="21">
        <f>IF(SUM(Z11:Z25)=0,"",SUM(Z11:Z25))</f>
        <v>2</v>
      </c>
      <c r="AA26" s="155">
        <f>IF(SUM(V11:V25)+SUM(X11:X25)=0,"",SUM(V11:V25)+SUM(X11:X25))</f>
        <v>2</v>
      </c>
      <c r="AB26" s="150" t="str">
        <f>IF(SUM(AB11:AB25)=0,"",SUM(AB11:AB25))</f>
        <v/>
      </c>
      <c r="AC26" s="14" t="str">
        <f>IF(SUM(AB11:AB25)=0,"",SUM(AB11:AB25)*15)</f>
        <v/>
      </c>
      <c r="AD26" s="21" t="str">
        <f>IF(SUM(AD11:AD25)=0,"",SUM(AD11:AD25))</f>
        <v/>
      </c>
      <c r="AE26" s="14" t="str">
        <f>IF(SUM(AD11:AD25)=0,"",SUM(AD11:AD25)*15)</f>
        <v/>
      </c>
      <c r="AF26" s="21" t="str">
        <f>IF(SUM(AF11:AF25)=0,"",SUM(AF11:AF25))</f>
        <v/>
      </c>
      <c r="AG26" s="153" t="str">
        <f>IF(SUM(AB11:AB25)+SUM(AD11:AD25)=0,"",SUM(AB11:AB25)+SUM(AD11:AD25))</f>
        <v/>
      </c>
      <c r="AH26" s="154" t="str">
        <f>IF(SUM(AH11:AH25)=0,"",SUM(AH11:AH25))</f>
        <v/>
      </c>
      <c r="AI26" s="14" t="str">
        <f>IF(SUM(AH11:AH25)=0,"",SUM(AH11:AH25)*15)</f>
        <v/>
      </c>
      <c r="AJ26" s="21" t="str">
        <f>IF(SUM(AJ11:AJ25)=0,"",SUM(AJ11:AJ25))</f>
        <v/>
      </c>
      <c r="AK26" s="14" t="str">
        <f>IF(SUM(AJ11:AJ25)=0,"",SUM(AJ11:AJ25)*15)</f>
        <v/>
      </c>
      <c r="AL26" s="21" t="str">
        <f>IF(SUM(AL11:AL25)=0,"",SUM(AL11:AL25))</f>
        <v/>
      </c>
      <c r="AM26" s="156" t="str">
        <f>IF(SUM(AH11:AH25)+SUM(AJ11:AJ25)=0,"",SUM(AH11:AH25)+SUM(AJ11:AJ25))</f>
        <v/>
      </c>
      <c r="AN26" s="157">
        <f t="shared" ref="AN26:AS26" si="18">IF(SUM(AN11:AN25)=0,"",SUM(AN11:AN25))</f>
        <v>29</v>
      </c>
      <c r="AO26" s="157">
        <f t="shared" si="18"/>
        <v>438</v>
      </c>
      <c r="AP26" s="21">
        <f t="shared" si="18"/>
        <v>1</v>
      </c>
      <c r="AQ26" s="21">
        <f t="shared" si="18"/>
        <v>12</v>
      </c>
      <c r="AR26" s="21">
        <f t="shared" si="18"/>
        <v>30</v>
      </c>
      <c r="AS26" s="158">
        <f t="shared" si="18"/>
        <v>30</v>
      </c>
    </row>
    <row r="27" spans="1:45" s="10" customFormat="1" ht="15.75" customHeight="1">
      <c r="A27" s="282" t="s">
        <v>8</v>
      </c>
      <c r="B27" s="159"/>
      <c r="C27" s="99" t="s">
        <v>19</v>
      </c>
      <c r="D27" s="160"/>
      <c r="E27" s="161"/>
      <c r="F27" s="160"/>
      <c r="G27" s="161"/>
      <c r="H27" s="160"/>
      <c r="I27" s="162"/>
      <c r="J27" s="160"/>
      <c r="K27" s="161"/>
      <c r="L27" s="160"/>
      <c r="M27" s="161"/>
      <c r="N27" s="160"/>
      <c r="O27" s="162"/>
      <c r="P27" s="163"/>
      <c r="Q27" s="164"/>
      <c r="R27" s="163"/>
      <c r="S27" s="164"/>
      <c r="T27" s="163"/>
      <c r="U27" s="165"/>
      <c r="V27" s="163"/>
      <c r="W27" s="164"/>
      <c r="X27" s="163"/>
      <c r="Y27" s="164"/>
      <c r="Z27" s="163"/>
      <c r="AA27" s="165"/>
      <c r="AB27" s="165"/>
      <c r="AC27" s="165"/>
      <c r="AD27" s="165"/>
      <c r="AE27" s="165"/>
      <c r="AF27" s="165"/>
      <c r="AG27" s="165"/>
      <c r="AH27" s="163"/>
      <c r="AI27" s="164"/>
      <c r="AJ27" s="163"/>
      <c r="AK27" s="164"/>
      <c r="AL27" s="163"/>
      <c r="AM27" s="165"/>
      <c r="AN27" s="425"/>
      <c r="AO27" s="425"/>
      <c r="AP27" s="425"/>
      <c r="AQ27" s="425"/>
      <c r="AR27" s="425"/>
      <c r="AS27" s="426"/>
    </row>
    <row r="28" spans="1:45" s="10" customFormat="1" ht="15.75" customHeight="1">
      <c r="A28" s="283" t="s">
        <v>59</v>
      </c>
      <c r="B28" s="166"/>
      <c r="C28" s="167" t="s">
        <v>60</v>
      </c>
      <c r="D28" s="168"/>
      <c r="E28" s="169"/>
      <c r="F28" s="168"/>
      <c r="G28" s="169"/>
      <c r="H28" s="168"/>
      <c r="I28" s="170"/>
      <c r="J28" s="168"/>
      <c r="K28" s="169"/>
      <c r="L28" s="168"/>
      <c r="M28" s="169"/>
      <c r="N28" s="168"/>
      <c r="O28" s="170"/>
      <c r="P28" s="171"/>
      <c r="Q28" s="172"/>
      <c r="R28" s="171"/>
      <c r="S28" s="172"/>
      <c r="T28" s="171"/>
      <c r="U28" s="173"/>
      <c r="V28" s="171"/>
      <c r="W28" s="172"/>
      <c r="X28" s="171"/>
      <c r="Y28" s="172"/>
      <c r="Z28" s="171"/>
      <c r="AA28" s="173"/>
      <c r="AB28" s="173"/>
      <c r="AC28" s="173"/>
      <c r="AD28" s="173"/>
      <c r="AE28" s="173"/>
      <c r="AF28" s="173"/>
      <c r="AG28" s="173"/>
      <c r="AH28" s="171"/>
      <c r="AI28" s="172"/>
      <c r="AJ28" s="171"/>
      <c r="AK28" s="172"/>
      <c r="AL28" s="171"/>
      <c r="AM28" s="173"/>
      <c r="AN28" s="171"/>
      <c r="AO28" s="171"/>
      <c r="AP28" s="171"/>
      <c r="AQ28" s="171"/>
      <c r="AR28" s="171"/>
      <c r="AS28" s="174"/>
    </row>
    <row r="29" spans="1:45" ht="15.75" customHeight="1">
      <c r="A29" s="280" t="s">
        <v>283</v>
      </c>
      <c r="B29" s="22" t="s">
        <v>17</v>
      </c>
      <c r="C29" s="92" t="s">
        <v>91</v>
      </c>
      <c r="D29" s="124"/>
      <c r="E29" s="14" t="str">
        <f t="shared" ref="E29:E46" si="19">IF(D29*15=0,"",D29*15)</f>
        <v/>
      </c>
      <c r="F29" s="125">
        <v>2</v>
      </c>
      <c r="G29" s="14">
        <f t="shared" ref="G29:G46" si="20">IF(F29*15=0,"",F29*15)</f>
        <v>30</v>
      </c>
      <c r="H29" s="124">
        <v>2</v>
      </c>
      <c r="I29" s="126" t="s">
        <v>83</v>
      </c>
      <c r="J29" s="121"/>
      <c r="K29" s="14" t="str">
        <f t="shared" ref="K29:K46" si="21">IF(J29*15=0,"",J29*15)</f>
        <v/>
      </c>
      <c r="L29" s="120"/>
      <c r="M29" s="14" t="str">
        <f t="shared" ref="M29:M46" si="22">IF(L29*15=0,"",L29*15)</f>
        <v/>
      </c>
      <c r="N29" s="120"/>
      <c r="O29" s="127"/>
      <c r="P29" s="120"/>
      <c r="Q29" s="14" t="str">
        <f t="shared" ref="Q29:Q46" si="23">IF(P29*15=0,"",P29*15)</f>
        <v/>
      </c>
      <c r="R29" s="120"/>
      <c r="S29" s="14" t="str">
        <f t="shared" ref="S29:S46" si="24">IF(R29*15=0,"",R29*15)</f>
        <v/>
      </c>
      <c r="T29" s="120"/>
      <c r="U29" s="128"/>
      <c r="V29" s="121"/>
      <c r="W29" s="14" t="str">
        <f t="shared" ref="W29:W46" si="25">IF(V29*15=0,"",V29*15)</f>
        <v/>
      </c>
      <c r="X29" s="120"/>
      <c r="Y29" s="14" t="str">
        <f t="shared" ref="Y29:Y46" si="26">IF(X29*15=0,"",X29*15)</f>
        <v/>
      </c>
      <c r="Z29" s="120"/>
      <c r="AA29" s="127"/>
      <c r="AB29" s="121"/>
      <c r="AC29" s="14" t="str">
        <f t="shared" ref="AC29:AC46" si="27">IF(AB29*15=0,"",AB29*15)</f>
        <v/>
      </c>
      <c r="AD29" s="122"/>
      <c r="AE29" s="14" t="str">
        <f t="shared" ref="AE29:AE46" si="28">IF(AD29*15=0,"",AD29*15)</f>
        <v/>
      </c>
      <c r="AF29" s="122"/>
      <c r="AG29" s="129"/>
      <c r="AH29" s="120"/>
      <c r="AI29" s="14" t="str">
        <f t="shared" ref="AI29:AI46" si="29">IF(AH29*15=0,"",AH29*15)</f>
        <v/>
      </c>
      <c r="AJ29" s="120"/>
      <c r="AK29" s="14" t="str">
        <f t="shared" ref="AK29:AK46" si="30">IF(AJ29*15=0,"",AJ29*15)</f>
        <v/>
      </c>
      <c r="AL29" s="120"/>
      <c r="AM29" s="120"/>
      <c r="AN29" s="16" t="str">
        <f t="shared" ref="AN29:AN46" si="31">IF(D29+J29+P29+V29+AB29+AH29=0,"",D29+J29+P29+V29+AB29+AH29)</f>
        <v/>
      </c>
      <c r="AO29" s="14" t="str">
        <f t="shared" ref="AO29:AO46" si="32">IF((D29+J29+P29+V29+AB29+AH29)*15=0,"",(D29+J29+P29+V29+AB29+AH29)*15)</f>
        <v/>
      </c>
      <c r="AP29" s="17">
        <f t="shared" ref="AP29:AP46" si="33">IF(F29+L29+R29+X29+AD29+AJ29=0,"",F29+L29+R29+X29+AD29+AJ29)</f>
        <v>2</v>
      </c>
      <c r="AQ29" s="14">
        <f t="shared" ref="AQ29:AQ46" si="34">IF((F29+L29+R29+X29+AD29+AJ29)*15=0,"",(F29+L29+R29+X29+AD29+AJ29)*15)</f>
        <v>30</v>
      </c>
      <c r="AR29" s="17">
        <f t="shared" ref="AR29:AR46" si="35">IF(H29+N29+T29+Z29+AF29+AL29=0,"",H29+N29+T29+Z29+AF29+AL29)</f>
        <v>2</v>
      </c>
      <c r="AS29" s="18">
        <f t="shared" ref="AS29:AS46" si="36">IF(D29+F29+J29+L29+P29+R29+V29+X29+AB29+AD29+AH29+AJ29=0,"",D29+F29+J29+L29+P29+R29+V29+X29+AB29+AD29+AH29+AJ29)</f>
        <v>2</v>
      </c>
    </row>
    <row r="30" spans="1:45" ht="15.75" customHeight="1">
      <c r="A30" s="284" t="s">
        <v>243</v>
      </c>
      <c r="B30" s="22" t="s">
        <v>17</v>
      </c>
      <c r="C30" s="95" t="s">
        <v>93</v>
      </c>
      <c r="D30" s="124">
        <v>2</v>
      </c>
      <c r="E30" s="14">
        <f t="shared" si="19"/>
        <v>30</v>
      </c>
      <c r="F30" s="125">
        <v>2</v>
      </c>
      <c r="G30" s="14">
        <f t="shared" si="20"/>
        <v>30</v>
      </c>
      <c r="H30" s="124">
        <v>4</v>
      </c>
      <c r="I30" s="126" t="s">
        <v>72</v>
      </c>
      <c r="J30" s="121"/>
      <c r="K30" s="14" t="str">
        <f t="shared" si="21"/>
        <v/>
      </c>
      <c r="L30" s="120"/>
      <c r="M30" s="14" t="str">
        <f t="shared" si="22"/>
        <v/>
      </c>
      <c r="N30" s="120"/>
      <c r="O30" s="127"/>
      <c r="P30" s="120"/>
      <c r="Q30" s="14" t="str">
        <f t="shared" si="23"/>
        <v/>
      </c>
      <c r="R30" s="120"/>
      <c r="S30" s="14" t="str">
        <f t="shared" si="24"/>
        <v/>
      </c>
      <c r="T30" s="120"/>
      <c r="U30" s="128"/>
      <c r="V30" s="121"/>
      <c r="W30" s="14" t="str">
        <f t="shared" si="25"/>
        <v/>
      </c>
      <c r="X30" s="120"/>
      <c r="Y30" s="14" t="str">
        <f t="shared" si="26"/>
        <v/>
      </c>
      <c r="Z30" s="120"/>
      <c r="AA30" s="127"/>
      <c r="AB30" s="121"/>
      <c r="AC30" s="14" t="str">
        <f t="shared" si="27"/>
        <v/>
      </c>
      <c r="AD30" s="122"/>
      <c r="AE30" s="14" t="str">
        <f t="shared" si="28"/>
        <v/>
      </c>
      <c r="AF30" s="122"/>
      <c r="AG30" s="129"/>
      <c r="AH30" s="120"/>
      <c r="AI30" s="14" t="str">
        <f t="shared" si="29"/>
        <v/>
      </c>
      <c r="AJ30" s="120"/>
      <c r="AK30" s="14" t="str">
        <f t="shared" si="30"/>
        <v/>
      </c>
      <c r="AL30" s="120"/>
      <c r="AM30" s="120"/>
      <c r="AN30" s="16">
        <f t="shared" si="31"/>
        <v>2</v>
      </c>
      <c r="AO30" s="14">
        <f t="shared" si="32"/>
        <v>30</v>
      </c>
      <c r="AP30" s="17">
        <f t="shared" si="33"/>
        <v>2</v>
      </c>
      <c r="AQ30" s="14">
        <f t="shared" si="34"/>
        <v>30</v>
      </c>
      <c r="AR30" s="17">
        <f t="shared" si="35"/>
        <v>4</v>
      </c>
      <c r="AS30" s="18">
        <f t="shared" si="36"/>
        <v>4</v>
      </c>
    </row>
    <row r="31" spans="1:45" ht="15.75" customHeight="1">
      <c r="A31" s="284" t="s">
        <v>84</v>
      </c>
      <c r="B31" s="22" t="s">
        <v>17</v>
      </c>
      <c r="C31" s="94" t="s">
        <v>94</v>
      </c>
      <c r="D31" s="124">
        <v>1</v>
      </c>
      <c r="E31" s="14">
        <f t="shared" si="19"/>
        <v>15</v>
      </c>
      <c r="F31" s="124">
        <v>1</v>
      </c>
      <c r="G31" s="14">
        <f t="shared" si="20"/>
        <v>15</v>
      </c>
      <c r="H31" s="124">
        <v>3</v>
      </c>
      <c r="I31" s="126" t="s">
        <v>72</v>
      </c>
      <c r="J31" s="121"/>
      <c r="K31" s="14" t="str">
        <f t="shared" si="21"/>
        <v/>
      </c>
      <c r="L31" s="120"/>
      <c r="M31" s="14" t="str">
        <f t="shared" si="22"/>
        <v/>
      </c>
      <c r="N31" s="120"/>
      <c r="O31" s="127"/>
      <c r="P31" s="120"/>
      <c r="Q31" s="14" t="str">
        <f t="shared" si="23"/>
        <v/>
      </c>
      <c r="R31" s="120"/>
      <c r="S31" s="14" t="str">
        <f t="shared" si="24"/>
        <v/>
      </c>
      <c r="T31" s="120"/>
      <c r="U31" s="128"/>
      <c r="V31" s="121"/>
      <c r="W31" s="14" t="str">
        <f t="shared" si="25"/>
        <v/>
      </c>
      <c r="X31" s="120"/>
      <c r="Y31" s="14" t="str">
        <f t="shared" si="26"/>
        <v/>
      </c>
      <c r="Z31" s="120"/>
      <c r="AA31" s="127"/>
      <c r="AB31" s="121"/>
      <c r="AC31" s="14" t="str">
        <f t="shared" si="27"/>
        <v/>
      </c>
      <c r="AD31" s="122"/>
      <c r="AE31" s="14" t="str">
        <f t="shared" si="28"/>
        <v/>
      </c>
      <c r="AF31" s="122"/>
      <c r="AG31" s="129"/>
      <c r="AH31" s="120"/>
      <c r="AI31" s="14" t="str">
        <f t="shared" si="29"/>
        <v/>
      </c>
      <c r="AJ31" s="120"/>
      <c r="AK31" s="14" t="str">
        <f t="shared" si="30"/>
        <v/>
      </c>
      <c r="AL31" s="120"/>
      <c r="AM31" s="120"/>
      <c r="AN31" s="16">
        <f t="shared" si="31"/>
        <v>1</v>
      </c>
      <c r="AO31" s="14">
        <f t="shared" si="32"/>
        <v>15</v>
      </c>
      <c r="AP31" s="17">
        <f t="shared" si="33"/>
        <v>1</v>
      </c>
      <c r="AQ31" s="14">
        <f t="shared" si="34"/>
        <v>15</v>
      </c>
      <c r="AR31" s="17">
        <f t="shared" si="35"/>
        <v>3</v>
      </c>
      <c r="AS31" s="18">
        <f t="shared" si="36"/>
        <v>2</v>
      </c>
    </row>
    <row r="32" spans="1:45" ht="15.75" customHeight="1">
      <c r="A32" s="284" t="s">
        <v>85</v>
      </c>
      <c r="B32" s="22" t="s">
        <v>17</v>
      </c>
      <c r="C32" s="93" t="s">
        <v>95</v>
      </c>
      <c r="D32" s="124">
        <v>1</v>
      </c>
      <c r="E32" s="14">
        <f t="shared" si="19"/>
        <v>15</v>
      </c>
      <c r="F32" s="124">
        <v>1</v>
      </c>
      <c r="G32" s="14">
        <f t="shared" si="20"/>
        <v>15</v>
      </c>
      <c r="H32" s="124">
        <v>3</v>
      </c>
      <c r="I32" s="126" t="s">
        <v>72</v>
      </c>
      <c r="J32" s="121"/>
      <c r="K32" s="14" t="str">
        <f t="shared" si="21"/>
        <v/>
      </c>
      <c r="L32" s="120"/>
      <c r="M32" s="14" t="str">
        <f t="shared" si="22"/>
        <v/>
      </c>
      <c r="N32" s="120"/>
      <c r="O32" s="127"/>
      <c r="P32" s="120"/>
      <c r="Q32" s="14" t="str">
        <f t="shared" si="23"/>
        <v/>
      </c>
      <c r="R32" s="120"/>
      <c r="S32" s="14" t="str">
        <f t="shared" si="24"/>
        <v/>
      </c>
      <c r="T32" s="120"/>
      <c r="U32" s="128"/>
      <c r="V32" s="121"/>
      <c r="W32" s="14" t="str">
        <f t="shared" si="25"/>
        <v/>
      </c>
      <c r="X32" s="120"/>
      <c r="Y32" s="14" t="str">
        <f t="shared" si="26"/>
        <v/>
      </c>
      <c r="Z32" s="120"/>
      <c r="AA32" s="127"/>
      <c r="AB32" s="121"/>
      <c r="AC32" s="14" t="str">
        <f t="shared" si="27"/>
        <v/>
      </c>
      <c r="AD32" s="122"/>
      <c r="AE32" s="14" t="str">
        <f t="shared" si="28"/>
        <v/>
      </c>
      <c r="AF32" s="122"/>
      <c r="AG32" s="129"/>
      <c r="AH32" s="120"/>
      <c r="AI32" s="14" t="str">
        <f t="shared" si="29"/>
        <v/>
      </c>
      <c r="AJ32" s="120"/>
      <c r="AK32" s="14" t="str">
        <f t="shared" si="30"/>
        <v/>
      </c>
      <c r="AL32" s="120"/>
      <c r="AM32" s="120"/>
      <c r="AN32" s="16">
        <f t="shared" si="31"/>
        <v>1</v>
      </c>
      <c r="AO32" s="14">
        <f t="shared" si="32"/>
        <v>15</v>
      </c>
      <c r="AP32" s="17">
        <f t="shared" si="33"/>
        <v>1</v>
      </c>
      <c r="AQ32" s="14">
        <f t="shared" si="34"/>
        <v>15</v>
      </c>
      <c r="AR32" s="17">
        <f t="shared" si="35"/>
        <v>3</v>
      </c>
      <c r="AS32" s="18">
        <f t="shared" si="36"/>
        <v>2</v>
      </c>
    </row>
    <row r="33" spans="1:45" ht="15.75" customHeight="1">
      <c r="A33" s="284" t="s">
        <v>284</v>
      </c>
      <c r="B33" s="22" t="s">
        <v>17</v>
      </c>
      <c r="C33" s="93" t="s">
        <v>92</v>
      </c>
      <c r="D33" s="124"/>
      <c r="E33" s="14" t="str">
        <f>IF(D33*15=0,"",D33*15)</f>
        <v/>
      </c>
      <c r="F33" s="125"/>
      <c r="G33" s="14" t="str">
        <f>IF(F33*15=0,"",F33*15)</f>
        <v/>
      </c>
      <c r="H33" s="124"/>
      <c r="I33" s="126"/>
      <c r="J33" s="121">
        <v>1</v>
      </c>
      <c r="K33" s="14">
        <f>IF(J33*15=0,"",J33*15)</f>
        <v>15</v>
      </c>
      <c r="L33" s="120">
        <v>1</v>
      </c>
      <c r="M33" s="14">
        <f>IF(L33*15=0,"",L33*15)</f>
        <v>15</v>
      </c>
      <c r="N33" s="120">
        <v>3</v>
      </c>
      <c r="O33" s="127" t="s">
        <v>72</v>
      </c>
      <c r="P33" s="120"/>
      <c r="Q33" s="14" t="str">
        <f>IF(P33*15=0,"",P33*15)</f>
        <v/>
      </c>
      <c r="R33" s="120"/>
      <c r="S33" s="14" t="str">
        <f>IF(R33*15=0,"",R33*15)</f>
        <v/>
      </c>
      <c r="T33" s="120"/>
      <c r="U33" s="128"/>
      <c r="V33" s="121"/>
      <c r="W33" s="14" t="str">
        <f>IF(V33*15=0,"",V33*15)</f>
        <v/>
      </c>
      <c r="X33" s="120"/>
      <c r="Y33" s="14" t="str">
        <f>IF(X33*15=0,"",X33*15)</f>
        <v/>
      </c>
      <c r="Z33" s="120"/>
      <c r="AA33" s="127"/>
      <c r="AB33" s="121"/>
      <c r="AC33" s="14" t="str">
        <f>IF(AB33*15=0,"",AB33*15)</f>
        <v/>
      </c>
      <c r="AD33" s="122"/>
      <c r="AE33" s="14" t="str">
        <f>IF(AD33*15=0,"",AD33*15)</f>
        <v/>
      </c>
      <c r="AF33" s="122"/>
      <c r="AG33" s="129"/>
      <c r="AH33" s="120"/>
      <c r="AI33" s="14" t="str">
        <f>IF(AH33*15=0,"",AH33*15)</f>
        <v/>
      </c>
      <c r="AJ33" s="120"/>
      <c r="AK33" s="14" t="str">
        <f>IF(AJ33*15=0,"",AJ33*15)</f>
        <v/>
      </c>
      <c r="AL33" s="120"/>
      <c r="AM33" s="120"/>
      <c r="AN33" s="16">
        <f>IF(D33+J33+P33+V33+AB33+AH33=0,"",D33+J33+P33+V33+AB33+AH33)</f>
        <v>1</v>
      </c>
      <c r="AO33" s="14">
        <f>IF((D33+J33+P33+V33+AB33+AH33)*15=0,"",(D33+J33+P33+V33+AB33+AH33)*15)</f>
        <v>15</v>
      </c>
      <c r="AP33" s="17">
        <f>IF(F33+L33+R33+X33+AD33+AJ33=0,"",F33+L33+R33+X33+AD33+AJ33)</f>
        <v>1</v>
      </c>
      <c r="AQ33" s="14">
        <f>IF((F33+L33+R33+X33+AD33+AJ33)*15=0,"",(F33+L33+R33+X33+AD33+AJ33)*15)</f>
        <v>15</v>
      </c>
      <c r="AR33" s="17">
        <f>IF(H33+N33+T33+Z33+AF33+AL33=0,"",H33+N33+T33+Z33+AF33+AL33)</f>
        <v>3</v>
      </c>
      <c r="AS33" s="18">
        <f>IF(D33+F33+J33+L33+P33+R33+V33+X33+AB33+AD33+AH33+AJ33=0,"",D33+F33+J33+L33+P33+R33+V33+X33+AB33+AD33+AH33+AJ33)</f>
        <v>2</v>
      </c>
    </row>
    <row r="34" spans="1:45" ht="15.75" customHeight="1">
      <c r="A34" s="284" t="s">
        <v>86</v>
      </c>
      <c r="B34" s="22" t="s">
        <v>17</v>
      </c>
      <c r="C34" s="94" t="s">
        <v>96</v>
      </c>
      <c r="D34" s="124"/>
      <c r="E34" s="14" t="str">
        <f t="shared" si="19"/>
        <v/>
      </c>
      <c r="F34" s="120"/>
      <c r="G34" s="14" t="str">
        <f t="shared" si="20"/>
        <v/>
      </c>
      <c r="H34" s="120"/>
      <c r="I34" s="128"/>
      <c r="J34" s="175"/>
      <c r="K34" s="14" t="str">
        <f t="shared" si="21"/>
        <v/>
      </c>
      <c r="L34" s="125">
        <v>3</v>
      </c>
      <c r="M34" s="14">
        <f t="shared" si="22"/>
        <v>45</v>
      </c>
      <c r="N34" s="124">
        <v>3</v>
      </c>
      <c r="O34" s="130" t="s">
        <v>83</v>
      </c>
      <c r="P34" s="120"/>
      <c r="Q34" s="14" t="str">
        <f t="shared" si="23"/>
        <v/>
      </c>
      <c r="R34" s="120"/>
      <c r="S34" s="14" t="str">
        <f t="shared" si="24"/>
        <v/>
      </c>
      <c r="T34" s="120"/>
      <c r="U34" s="128"/>
      <c r="V34" s="121"/>
      <c r="W34" s="14" t="str">
        <f t="shared" si="25"/>
        <v/>
      </c>
      <c r="X34" s="120"/>
      <c r="Y34" s="14" t="str">
        <f t="shared" si="26"/>
        <v/>
      </c>
      <c r="Z34" s="120"/>
      <c r="AA34" s="127"/>
      <c r="AB34" s="121"/>
      <c r="AC34" s="14" t="str">
        <f t="shared" si="27"/>
        <v/>
      </c>
      <c r="AD34" s="122"/>
      <c r="AE34" s="14" t="str">
        <f t="shared" si="28"/>
        <v/>
      </c>
      <c r="AF34" s="122"/>
      <c r="AG34" s="129"/>
      <c r="AH34" s="120"/>
      <c r="AI34" s="14" t="str">
        <f t="shared" si="29"/>
        <v/>
      </c>
      <c r="AJ34" s="120"/>
      <c r="AK34" s="14" t="str">
        <f t="shared" si="30"/>
        <v/>
      </c>
      <c r="AL34" s="120"/>
      <c r="AM34" s="120"/>
      <c r="AN34" s="16" t="str">
        <f t="shared" si="31"/>
        <v/>
      </c>
      <c r="AO34" s="14" t="str">
        <f t="shared" si="32"/>
        <v/>
      </c>
      <c r="AP34" s="17">
        <f t="shared" si="33"/>
        <v>3</v>
      </c>
      <c r="AQ34" s="14">
        <f t="shared" si="34"/>
        <v>45</v>
      </c>
      <c r="AR34" s="17">
        <f t="shared" si="35"/>
        <v>3</v>
      </c>
      <c r="AS34" s="18">
        <f t="shared" si="36"/>
        <v>3</v>
      </c>
    </row>
    <row r="35" spans="1:45" ht="15.75" customHeight="1">
      <c r="A35" s="284" t="s">
        <v>302</v>
      </c>
      <c r="B35" s="22" t="s">
        <v>17</v>
      </c>
      <c r="C35" s="94" t="s">
        <v>97</v>
      </c>
      <c r="D35" s="124"/>
      <c r="E35" s="14" t="str">
        <f t="shared" si="19"/>
        <v/>
      </c>
      <c r="F35" s="120"/>
      <c r="G35" s="14" t="str">
        <f t="shared" si="20"/>
        <v/>
      </c>
      <c r="H35" s="120"/>
      <c r="I35" s="128"/>
      <c r="J35" s="175">
        <v>2</v>
      </c>
      <c r="K35" s="14">
        <f t="shared" si="21"/>
        <v>30</v>
      </c>
      <c r="L35" s="125">
        <v>1</v>
      </c>
      <c r="M35" s="14">
        <f t="shared" si="22"/>
        <v>15</v>
      </c>
      <c r="N35" s="124">
        <v>5</v>
      </c>
      <c r="O35" s="130" t="s">
        <v>17</v>
      </c>
      <c r="P35" s="120"/>
      <c r="Q35" s="14" t="str">
        <f t="shared" si="23"/>
        <v/>
      </c>
      <c r="R35" s="120"/>
      <c r="S35" s="14" t="str">
        <f t="shared" si="24"/>
        <v/>
      </c>
      <c r="T35" s="120"/>
      <c r="U35" s="128"/>
      <c r="V35" s="121"/>
      <c r="W35" s="14" t="str">
        <f t="shared" si="25"/>
        <v/>
      </c>
      <c r="X35" s="120"/>
      <c r="Y35" s="14" t="str">
        <f t="shared" si="26"/>
        <v/>
      </c>
      <c r="Z35" s="120"/>
      <c r="AA35" s="127"/>
      <c r="AB35" s="121"/>
      <c r="AC35" s="14" t="str">
        <f t="shared" si="27"/>
        <v/>
      </c>
      <c r="AD35" s="122"/>
      <c r="AE35" s="14" t="str">
        <f t="shared" si="28"/>
        <v/>
      </c>
      <c r="AF35" s="122"/>
      <c r="AG35" s="129"/>
      <c r="AH35" s="120"/>
      <c r="AI35" s="14" t="str">
        <f t="shared" si="29"/>
        <v/>
      </c>
      <c r="AJ35" s="120"/>
      <c r="AK35" s="14" t="str">
        <f t="shared" si="30"/>
        <v/>
      </c>
      <c r="AL35" s="120"/>
      <c r="AM35" s="120"/>
      <c r="AN35" s="16">
        <f t="shared" si="31"/>
        <v>2</v>
      </c>
      <c r="AO35" s="14">
        <f t="shared" si="32"/>
        <v>30</v>
      </c>
      <c r="AP35" s="17">
        <f t="shared" si="33"/>
        <v>1</v>
      </c>
      <c r="AQ35" s="14">
        <f t="shared" si="34"/>
        <v>15</v>
      </c>
      <c r="AR35" s="17">
        <f t="shared" si="35"/>
        <v>5</v>
      </c>
      <c r="AS35" s="18">
        <f t="shared" si="36"/>
        <v>3</v>
      </c>
    </row>
    <row r="36" spans="1:45" ht="15.75" customHeight="1">
      <c r="A36" s="284" t="s">
        <v>87</v>
      </c>
      <c r="B36" s="22" t="s">
        <v>17</v>
      </c>
      <c r="C36" s="94" t="s">
        <v>98</v>
      </c>
      <c r="D36" s="124"/>
      <c r="E36" s="14" t="str">
        <f t="shared" si="19"/>
        <v/>
      </c>
      <c r="F36" s="120"/>
      <c r="G36" s="14" t="str">
        <f t="shared" si="20"/>
        <v/>
      </c>
      <c r="H36" s="120"/>
      <c r="I36" s="128"/>
      <c r="J36" s="176">
        <v>1</v>
      </c>
      <c r="K36" s="14">
        <f t="shared" si="21"/>
        <v>15</v>
      </c>
      <c r="L36" s="125">
        <v>3</v>
      </c>
      <c r="M36" s="14">
        <f t="shared" si="22"/>
        <v>45</v>
      </c>
      <c r="N36" s="124">
        <v>6</v>
      </c>
      <c r="O36" s="130" t="s">
        <v>83</v>
      </c>
      <c r="P36" s="120"/>
      <c r="Q36" s="14" t="str">
        <f t="shared" si="23"/>
        <v/>
      </c>
      <c r="R36" s="120"/>
      <c r="S36" s="14" t="str">
        <f t="shared" si="24"/>
        <v/>
      </c>
      <c r="T36" s="120"/>
      <c r="U36" s="128"/>
      <c r="V36" s="121"/>
      <c r="W36" s="14" t="str">
        <f t="shared" si="25"/>
        <v/>
      </c>
      <c r="X36" s="120"/>
      <c r="Y36" s="14" t="str">
        <f t="shared" si="26"/>
        <v/>
      </c>
      <c r="Z36" s="120"/>
      <c r="AA36" s="127"/>
      <c r="AB36" s="121"/>
      <c r="AC36" s="14" t="str">
        <f t="shared" si="27"/>
        <v/>
      </c>
      <c r="AD36" s="122"/>
      <c r="AE36" s="14" t="str">
        <f t="shared" si="28"/>
        <v/>
      </c>
      <c r="AF36" s="122"/>
      <c r="AG36" s="129"/>
      <c r="AH36" s="120"/>
      <c r="AI36" s="14" t="str">
        <f t="shared" si="29"/>
        <v/>
      </c>
      <c r="AJ36" s="120"/>
      <c r="AK36" s="14" t="str">
        <f t="shared" si="30"/>
        <v/>
      </c>
      <c r="AL36" s="120"/>
      <c r="AM36" s="120"/>
      <c r="AN36" s="16">
        <f t="shared" si="31"/>
        <v>1</v>
      </c>
      <c r="AO36" s="14">
        <f t="shared" si="32"/>
        <v>15</v>
      </c>
      <c r="AP36" s="17">
        <f t="shared" si="33"/>
        <v>3</v>
      </c>
      <c r="AQ36" s="14">
        <f t="shared" si="34"/>
        <v>45</v>
      </c>
      <c r="AR36" s="17">
        <f t="shared" si="35"/>
        <v>6</v>
      </c>
      <c r="AS36" s="18">
        <f t="shared" si="36"/>
        <v>4</v>
      </c>
    </row>
    <row r="37" spans="1:45" ht="15.75" customHeight="1">
      <c r="A37" s="284" t="s">
        <v>333</v>
      </c>
      <c r="B37" s="22" t="s">
        <v>17</v>
      </c>
      <c r="C37" s="96" t="s">
        <v>232</v>
      </c>
      <c r="D37" s="124"/>
      <c r="E37" s="14" t="str">
        <f>IF(D37*15=0,"",D37*15)</f>
        <v/>
      </c>
      <c r="F37" s="124"/>
      <c r="G37" s="14" t="str">
        <f>IF(F37*15=0,"",F37*15)</f>
        <v/>
      </c>
      <c r="H37" s="124"/>
      <c r="I37" s="126"/>
      <c r="J37" s="131">
        <v>1</v>
      </c>
      <c r="K37" s="14">
        <f>IF(J37*15=0,"",J37*15)</f>
        <v>15</v>
      </c>
      <c r="L37" s="124">
        <v>1</v>
      </c>
      <c r="M37" s="14">
        <f>IF(L37*15=0,"",L37*15)</f>
        <v>15</v>
      </c>
      <c r="N37" s="124">
        <v>3</v>
      </c>
      <c r="O37" s="130" t="s">
        <v>72</v>
      </c>
      <c r="P37" s="124"/>
      <c r="Q37" s="14" t="str">
        <f>IF(P37*15=0,"",P37*15)</f>
        <v/>
      </c>
      <c r="R37" s="125"/>
      <c r="S37" s="14" t="str">
        <f>IF(R37*15=0,"",R37*15)</f>
        <v/>
      </c>
      <c r="T37" s="124"/>
      <c r="U37" s="126"/>
      <c r="V37" s="131"/>
      <c r="W37" s="14" t="str">
        <f>IF(V37*15=0,"",V37*15)</f>
        <v/>
      </c>
      <c r="X37" s="124"/>
      <c r="Y37" s="14" t="str">
        <f>IF(X37*15=0,"",X37*15)</f>
        <v/>
      </c>
      <c r="Z37" s="124"/>
      <c r="AA37" s="130"/>
      <c r="AB37" s="131"/>
      <c r="AC37" s="14" t="str">
        <f>IF(AB37*15=0,"",AB37*15)</f>
        <v/>
      </c>
      <c r="AD37" s="123"/>
      <c r="AE37" s="14" t="str">
        <f>IF(AD37*15=0,"",AD37*15)</f>
        <v/>
      </c>
      <c r="AF37" s="123"/>
      <c r="AG37" s="132"/>
      <c r="AH37" s="124"/>
      <c r="AI37" s="14" t="str">
        <f>IF(AH37*15=0,"",AH37*15)</f>
        <v/>
      </c>
      <c r="AJ37" s="124"/>
      <c r="AK37" s="14" t="str">
        <f>IF(AJ37*15=0,"",AJ37*15)</f>
        <v/>
      </c>
      <c r="AL37" s="124"/>
      <c r="AM37" s="124"/>
      <c r="AN37" s="16">
        <f>IF(D37+J37+P37+V37+AB37+AH37=0,"",D37+J37+P37+V37+AB37+AH37)</f>
        <v>1</v>
      </c>
      <c r="AO37" s="14">
        <f>IF((D37+J37+P37+V37+AB37+AH37)*15=0,"",(D37+J37+P37+V37+AB37+AH37)*15)</f>
        <v>15</v>
      </c>
      <c r="AP37" s="17">
        <f>IF(F37+L37+R37+X37+AD37+AJ37=0,"",F37+L37+R37+X37+AD37+AJ37)</f>
        <v>1</v>
      </c>
      <c r="AQ37" s="14">
        <f>IF((F37+L37+R37+X37+AD37+AJ37)*15=0,"",(F37+L37+R37+X37+AD37+AJ37)*15)</f>
        <v>15</v>
      </c>
      <c r="AR37" s="17">
        <f>IF(H37+N37+T37+Z37+AF37+AL37=0,"",H37+N37+T37+Z37+AF37+AL37)</f>
        <v>3</v>
      </c>
      <c r="AS37" s="18">
        <f>IF(D37+F37+J37+L37+P37+R37+V37+X37+AB37+AD37+AH37+AJ37=0,"",D37+F37+J37+L37+P37+R37+V37+X37+AB37+AD37+AH37+AJ37)</f>
        <v>2</v>
      </c>
    </row>
    <row r="38" spans="1:45" ht="15.75" customHeight="1">
      <c r="A38" s="284" t="s">
        <v>244</v>
      </c>
      <c r="B38" s="22" t="s">
        <v>17</v>
      </c>
      <c r="C38" s="93" t="s">
        <v>99</v>
      </c>
      <c r="D38" s="124"/>
      <c r="E38" s="14" t="str">
        <f t="shared" si="19"/>
        <v/>
      </c>
      <c r="F38" s="120"/>
      <c r="G38" s="14" t="str">
        <f t="shared" si="20"/>
        <v/>
      </c>
      <c r="H38" s="120"/>
      <c r="I38" s="128"/>
      <c r="J38" s="121"/>
      <c r="K38" s="14" t="str">
        <f t="shared" si="21"/>
        <v/>
      </c>
      <c r="L38" s="120"/>
      <c r="M38" s="14" t="str">
        <f t="shared" si="22"/>
        <v/>
      </c>
      <c r="N38" s="120"/>
      <c r="O38" s="127"/>
      <c r="P38" s="125">
        <v>1</v>
      </c>
      <c r="Q38" s="14">
        <f t="shared" si="23"/>
        <v>15</v>
      </c>
      <c r="R38" s="125">
        <v>2</v>
      </c>
      <c r="S38" s="14">
        <f t="shared" si="24"/>
        <v>30</v>
      </c>
      <c r="T38" s="125">
        <v>6</v>
      </c>
      <c r="U38" s="126" t="s">
        <v>72</v>
      </c>
      <c r="V38" s="121"/>
      <c r="W38" s="14" t="str">
        <f t="shared" si="25"/>
        <v/>
      </c>
      <c r="X38" s="120"/>
      <c r="Y38" s="14" t="str">
        <f t="shared" si="26"/>
        <v/>
      </c>
      <c r="Z38" s="120"/>
      <c r="AA38" s="127"/>
      <c r="AB38" s="121"/>
      <c r="AC38" s="14" t="str">
        <f t="shared" si="27"/>
        <v/>
      </c>
      <c r="AD38" s="122"/>
      <c r="AE38" s="14" t="str">
        <f t="shared" si="28"/>
        <v/>
      </c>
      <c r="AF38" s="122"/>
      <c r="AG38" s="129"/>
      <c r="AH38" s="120"/>
      <c r="AI38" s="14" t="str">
        <f t="shared" si="29"/>
        <v/>
      </c>
      <c r="AJ38" s="120"/>
      <c r="AK38" s="14" t="str">
        <f t="shared" si="30"/>
        <v/>
      </c>
      <c r="AL38" s="120"/>
      <c r="AM38" s="120"/>
      <c r="AN38" s="16">
        <f t="shared" si="31"/>
        <v>1</v>
      </c>
      <c r="AO38" s="14">
        <f t="shared" si="32"/>
        <v>15</v>
      </c>
      <c r="AP38" s="17">
        <f t="shared" si="33"/>
        <v>2</v>
      </c>
      <c r="AQ38" s="14">
        <f t="shared" si="34"/>
        <v>30</v>
      </c>
      <c r="AR38" s="17">
        <f t="shared" si="35"/>
        <v>6</v>
      </c>
      <c r="AS38" s="18">
        <f t="shared" si="36"/>
        <v>3</v>
      </c>
    </row>
    <row r="39" spans="1:45" ht="15.75" customHeight="1">
      <c r="A39" s="284" t="s">
        <v>285</v>
      </c>
      <c r="B39" s="22" t="s">
        <v>17</v>
      </c>
      <c r="C39" s="94" t="s">
        <v>100</v>
      </c>
      <c r="D39" s="124"/>
      <c r="E39" s="14" t="str">
        <f t="shared" si="19"/>
        <v/>
      </c>
      <c r="F39" s="120"/>
      <c r="G39" s="14" t="str">
        <f t="shared" si="20"/>
        <v/>
      </c>
      <c r="H39" s="120"/>
      <c r="I39" s="128"/>
      <c r="J39" s="121"/>
      <c r="K39" s="14" t="str">
        <f t="shared" si="21"/>
        <v/>
      </c>
      <c r="L39" s="120"/>
      <c r="M39" s="14" t="str">
        <f t="shared" si="22"/>
        <v/>
      </c>
      <c r="N39" s="120"/>
      <c r="O39" s="127"/>
      <c r="P39" s="124">
        <v>2</v>
      </c>
      <c r="Q39" s="14">
        <f t="shared" si="23"/>
        <v>30</v>
      </c>
      <c r="R39" s="125"/>
      <c r="S39" s="14" t="str">
        <f t="shared" si="24"/>
        <v/>
      </c>
      <c r="T39" s="124">
        <v>4</v>
      </c>
      <c r="U39" s="126" t="s">
        <v>72</v>
      </c>
      <c r="V39" s="121"/>
      <c r="W39" s="14" t="str">
        <f t="shared" si="25"/>
        <v/>
      </c>
      <c r="X39" s="120"/>
      <c r="Y39" s="14" t="str">
        <f t="shared" si="26"/>
        <v/>
      </c>
      <c r="Z39" s="120"/>
      <c r="AA39" s="127"/>
      <c r="AB39" s="121"/>
      <c r="AC39" s="14" t="str">
        <f t="shared" si="27"/>
        <v/>
      </c>
      <c r="AD39" s="122"/>
      <c r="AE39" s="14" t="str">
        <f t="shared" si="28"/>
        <v/>
      </c>
      <c r="AF39" s="122"/>
      <c r="AG39" s="129"/>
      <c r="AH39" s="120"/>
      <c r="AI39" s="14" t="str">
        <f t="shared" si="29"/>
        <v/>
      </c>
      <c r="AJ39" s="120"/>
      <c r="AK39" s="14" t="str">
        <f t="shared" si="30"/>
        <v/>
      </c>
      <c r="AL39" s="120"/>
      <c r="AM39" s="120"/>
      <c r="AN39" s="16">
        <f t="shared" si="31"/>
        <v>2</v>
      </c>
      <c r="AO39" s="14">
        <f t="shared" si="32"/>
        <v>30</v>
      </c>
      <c r="AP39" s="17" t="str">
        <f t="shared" si="33"/>
        <v/>
      </c>
      <c r="AQ39" s="14" t="str">
        <f t="shared" si="34"/>
        <v/>
      </c>
      <c r="AR39" s="17">
        <f t="shared" si="35"/>
        <v>4</v>
      </c>
      <c r="AS39" s="18">
        <f t="shared" si="36"/>
        <v>2</v>
      </c>
    </row>
    <row r="40" spans="1:45" ht="15.75" customHeight="1">
      <c r="A40" s="284" t="s">
        <v>245</v>
      </c>
      <c r="B40" s="22" t="s">
        <v>17</v>
      </c>
      <c r="C40" s="96" t="s">
        <v>101</v>
      </c>
      <c r="D40" s="124"/>
      <c r="E40" s="14" t="str">
        <f t="shared" si="19"/>
        <v/>
      </c>
      <c r="F40" s="120"/>
      <c r="G40" s="14" t="str">
        <f t="shared" si="20"/>
        <v/>
      </c>
      <c r="H40" s="120"/>
      <c r="I40" s="128"/>
      <c r="J40" s="121"/>
      <c r="K40" s="14" t="str">
        <f t="shared" si="21"/>
        <v/>
      </c>
      <c r="L40" s="120"/>
      <c r="M40" s="14" t="str">
        <f t="shared" si="22"/>
        <v/>
      </c>
      <c r="N40" s="120"/>
      <c r="O40" s="127"/>
      <c r="P40" s="125">
        <v>1</v>
      </c>
      <c r="Q40" s="14">
        <f t="shared" si="23"/>
        <v>15</v>
      </c>
      <c r="R40" s="125">
        <v>1</v>
      </c>
      <c r="S40" s="14">
        <f t="shared" si="24"/>
        <v>15</v>
      </c>
      <c r="T40" s="125">
        <v>4</v>
      </c>
      <c r="U40" s="126" t="s">
        <v>72</v>
      </c>
      <c r="V40" s="121"/>
      <c r="W40" s="14" t="str">
        <f t="shared" si="25"/>
        <v/>
      </c>
      <c r="X40" s="120"/>
      <c r="Y40" s="14" t="str">
        <f t="shared" si="26"/>
        <v/>
      </c>
      <c r="Z40" s="120"/>
      <c r="AA40" s="127"/>
      <c r="AB40" s="121"/>
      <c r="AC40" s="14" t="str">
        <f t="shared" si="27"/>
        <v/>
      </c>
      <c r="AD40" s="122"/>
      <c r="AE40" s="14" t="str">
        <f t="shared" si="28"/>
        <v/>
      </c>
      <c r="AF40" s="122"/>
      <c r="AG40" s="129"/>
      <c r="AH40" s="120"/>
      <c r="AI40" s="14" t="str">
        <f t="shared" si="29"/>
        <v/>
      </c>
      <c r="AJ40" s="120"/>
      <c r="AK40" s="14" t="str">
        <f t="shared" si="30"/>
        <v/>
      </c>
      <c r="AL40" s="120"/>
      <c r="AM40" s="120"/>
      <c r="AN40" s="16">
        <f t="shared" si="31"/>
        <v>1</v>
      </c>
      <c r="AO40" s="14">
        <f t="shared" si="32"/>
        <v>15</v>
      </c>
      <c r="AP40" s="17">
        <f t="shared" si="33"/>
        <v>1</v>
      </c>
      <c r="AQ40" s="14">
        <f t="shared" si="34"/>
        <v>15</v>
      </c>
      <c r="AR40" s="17">
        <f t="shared" si="35"/>
        <v>4</v>
      </c>
      <c r="AS40" s="18">
        <f t="shared" si="36"/>
        <v>2</v>
      </c>
    </row>
    <row r="41" spans="1:45" ht="15.75" customHeight="1">
      <c r="A41" s="284" t="s">
        <v>303</v>
      </c>
      <c r="B41" s="22" t="s">
        <v>17</v>
      </c>
      <c r="C41" s="96" t="s">
        <v>102</v>
      </c>
      <c r="D41" s="124"/>
      <c r="E41" s="14" t="str">
        <f t="shared" si="19"/>
        <v/>
      </c>
      <c r="F41" s="124"/>
      <c r="G41" s="14" t="str">
        <f t="shared" si="20"/>
        <v/>
      </c>
      <c r="H41" s="124"/>
      <c r="I41" s="126"/>
      <c r="J41" s="131"/>
      <c r="K41" s="14" t="str">
        <f t="shared" si="21"/>
        <v/>
      </c>
      <c r="L41" s="124"/>
      <c r="M41" s="14" t="str">
        <f t="shared" si="22"/>
        <v/>
      </c>
      <c r="N41" s="124"/>
      <c r="O41" s="130"/>
      <c r="P41" s="124">
        <v>1</v>
      </c>
      <c r="Q41" s="14">
        <f t="shared" si="23"/>
        <v>15</v>
      </c>
      <c r="R41" s="125">
        <v>2</v>
      </c>
      <c r="S41" s="14">
        <f t="shared" si="24"/>
        <v>30</v>
      </c>
      <c r="T41" s="124">
        <v>6</v>
      </c>
      <c r="U41" s="126" t="s">
        <v>17</v>
      </c>
      <c r="V41" s="131"/>
      <c r="W41" s="14" t="str">
        <f t="shared" si="25"/>
        <v/>
      </c>
      <c r="X41" s="124"/>
      <c r="Y41" s="14" t="str">
        <f t="shared" si="26"/>
        <v/>
      </c>
      <c r="Z41" s="124"/>
      <c r="AA41" s="130"/>
      <c r="AB41" s="131"/>
      <c r="AC41" s="14" t="str">
        <f t="shared" si="27"/>
        <v/>
      </c>
      <c r="AD41" s="123"/>
      <c r="AE41" s="14" t="str">
        <f t="shared" si="28"/>
        <v/>
      </c>
      <c r="AF41" s="123"/>
      <c r="AG41" s="132"/>
      <c r="AH41" s="124"/>
      <c r="AI41" s="14" t="str">
        <f t="shared" si="29"/>
        <v/>
      </c>
      <c r="AJ41" s="124"/>
      <c r="AK41" s="14" t="str">
        <f t="shared" si="30"/>
        <v/>
      </c>
      <c r="AL41" s="124"/>
      <c r="AM41" s="124"/>
      <c r="AN41" s="16">
        <f t="shared" si="31"/>
        <v>1</v>
      </c>
      <c r="AO41" s="14">
        <f t="shared" si="32"/>
        <v>15</v>
      </c>
      <c r="AP41" s="17">
        <f t="shared" si="33"/>
        <v>2</v>
      </c>
      <c r="AQ41" s="14">
        <f t="shared" si="34"/>
        <v>30</v>
      </c>
      <c r="AR41" s="17">
        <f t="shared" si="35"/>
        <v>6</v>
      </c>
      <c r="AS41" s="18">
        <f t="shared" si="36"/>
        <v>3</v>
      </c>
    </row>
    <row r="42" spans="1:45" ht="15.75" customHeight="1">
      <c r="A42" s="285" t="s">
        <v>286</v>
      </c>
      <c r="B42" s="22" t="s">
        <v>17</v>
      </c>
      <c r="C42" s="96" t="s">
        <v>103</v>
      </c>
      <c r="D42" s="124"/>
      <c r="E42" s="14" t="str">
        <f t="shared" si="19"/>
        <v/>
      </c>
      <c r="F42" s="124"/>
      <c r="G42" s="14" t="str">
        <f t="shared" si="20"/>
        <v/>
      </c>
      <c r="H42" s="124"/>
      <c r="I42" s="126"/>
      <c r="J42" s="131"/>
      <c r="K42" s="14" t="str">
        <f t="shared" si="21"/>
        <v/>
      </c>
      <c r="L42" s="124"/>
      <c r="M42" s="14" t="str">
        <f t="shared" si="22"/>
        <v/>
      </c>
      <c r="N42" s="124"/>
      <c r="O42" s="130"/>
      <c r="P42" s="124"/>
      <c r="Q42" s="14" t="str">
        <f t="shared" si="23"/>
        <v/>
      </c>
      <c r="R42" s="124"/>
      <c r="S42" s="14" t="str">
        <f t="shared" si="24"/>
        <v/>
      </c>
      <c r="T42" s="124"/>
      <c r="U42" s="126"/>
      <c r="V42" s="133">
        <v>1</v>
      </c>
      <c r="W42" s="14">
        <f t="shared" si="25"/>
        <v>15</v>
      </c>
      <c r="X42" s="124">
        <v>2</v>
      </c>
      <c r="Y42" s="14">
        <f t="shared" si="26"/>
        <v>30</v>
      </c>
      <c r="Z42" s="125">
        <v>4</v>
      </c>
      <c r="AA42" s="130" t="s">
        <v>72</v>
      </c>
      <c r="AB42" s="131"/>
      <c r="AC42" s="14" t="str">
        <f t="shared" si="27"/>
        <v/>
      </c>
      <c r="AD42" s="123"/>
      <c r="AE42" s="14" t="str">
        <f t="shared" si="28"/>
        <v/>
      </c>
      <c r="AF42" s="123"/>
      <c r="AG42" s="132"/>
      <c r="AH42" s="124"/>
      <c r="AI42" s="14" t="str">
        <f t="shared" si="29"/>
        <v/>
      </c>
      <c r="AJ42" s="124"/>
      <c r="AK42" s="14" t="str">
        <f t="shared" si="30"/>
        <v/>
      </c>
      <c r="AL42" s="124"/>
      <c r="AM42" s="124"/>
      <c r="AN42" s="16">
        <f t="shared" si="31"/>
        <v>1</v>
      </c>
      <c r="AO42" s="14">
        <f t="shared" si="32"/>
        <v>15</v>
      </c>
      <c r="AP42" s="17">
        <f t="shared" si="33"/>
        <v>2</v>
      </c>
      <c r="AQ42" s="14">
        <f t="shared" si="34"/>
        <v>30</v>
      </c>
      <c r="AR42" s="17">
        <f t="shared" si="35"/>
        <v>4</v>
      </c>
      <c r="AS42" s="18">
        <f t="shared" si="36"/>
        <v>3</v>
      </c>
    </row>
    <row r="43" spans="1:45" ht="15.75" customHeight="1">
      <c r="A43" s="284" t="s">
        <v>88</v>
      </c>
      <c r="B43" s="22" t="s">
        <v>17</v>
      </c>
      <c r="C43" s="96" t="s">
        <v>104</v>
      </c>
      <c r="D43" s="124"/>
      <c r="E43" s="14" t="str">
        <f t="shared" si="19"/>
        <v/>
      </c>
      <c r="F43" s="124"/>
      <c r="G43" s="14" t="str">
        <f t="shared" si="20"/>
        <v/>
      </c>
      <c r="H43" s="124"/>
      <c r="I43" s="126"/>
      <c r="J43" s="131"/>
      <c r="K43" s="14" t="str">
        <f t="shared" si="21"/>
        <v/>
      </c>
      <c r="L43" s="124"/>
      <c r="M43" s="14" t="str">
        <f t="shared" si="22"/>
        <v/>
      </c>
      <c r="N43" s="124"/>
      <c r="O43" s="130"/>
      <c r="P43" s="124"/>
      <c r="Q43" s="14" t="str">
        <f t="shared" si="23"/>
        <v/>
      </c>
      <c r="R43" s="124"/>
      <c r="S43" s="14" t="str">
        <f t="shared" si="24"/>
        <v/>
      </c>
      <c r="T43" s="124"/>
      <c r="U43" s="126"/>
      <c r="V43" s="131">
        <v>4</v>
      </c>
      <c r="W43" s="14">
        <f t="shared" si="25"/>
        <v>60</v>
      </c>
      <c r="X43" s="124"/>
      <c r="Y43" s="14" t="str">
        <f t="shared" si="26"/>
        <v/>
      </c>
      <c r="Z43" s="124">
        <v>4</v>
      </c>
      <c r="AA43" s="130" t="s">
        <v>17</v>
      </c>
      <c r="AB43" s="131"/>
      <c r="AC43" s="14" t="str">
        <f t="shared" si="27"/>
        <v/>
      </c>
      <c r="AD43" s="123"/>
      <c r="AE43" s="14" t="str">
        <f t="shared" si="28"/>
        <v/>
      </c>
      <c r="AF43" s="123"/>
      <c r="AG43" s="132"/>
      <c r="AH43" s="124"/>
      <c r="AI43" s="14" t="str">
        <f t="shared" si="29"/>
        <v/>
      </c>
      <c r="AJ43" s="124"/>
      <c r="AK43" s="14" t="str">
        <f t="shared" si="30"/>
        <v/>
      </c>
      <c r="AL43" s="124"/>
      <c r="AM43" s="124" t="s">
        <v>307</v>
      </c>
      <c r="AN43" s="16">
        <f t="shared" si="31"/>
        <v>4</v>
      </c>
      <c r="AO43" s="14">
        <f t="shared" si="32"/>
        <v>60</v>
      </c>
      <c r="AP43" s="17" t="str">
        <f t="shared" si="33"/>
        <v/>
      </c>
      <c r="AQ43" s="14" t="str">
        <f t="shared" si="34"/>
        <v/>
      </c>
      <c r="AR43" s="17">
        <f t="shared" si="35"/>
        <v>4</v>
      </c>
      <c r="AS43" s="18">
        <f t="shared" si="36"/>
        <v>4</v>
      </c>
    </row>
    <row r="44" spans="1:45" ht="15.75" customHeight="1">
      <c r="A44" s="284" t="s">
        <v>89</v>
      </c>
      <c r="B44" s="22" t="s">
        <v>17</v>
      </c>
      <c r="C44" s="96" t="s">
        <v>105</v>
      </c>
      <c r="D44" s="124"/>
      <c r="E44" s="14" t="str">
        <f t="shared" si="19"/>
        <v/>
      </c>
      <c r="F44" s="124"/>
      <c r="G44" s="14" t="str">
        <f t="shared" si="20"/>
        <v/>
      </c>
      <c r="H44" s="124"/>
      <c r="I44" s="126"/>
      <c r="J44" s="131"/>
      <c r="K44" s="14" t="str">
        <f t="shared" si="21"/>
        <v/>
      </c>
      <c r="L44" s="124"/>
      <c r="M44" s="14" t="str">
        <f t="shared" si="22"/>
        <v/>
      </c>
      <c r="N44" s="124"/>
      <c r="O44" s="130"/>
      <c r="P44" s="124"/>
      <c r="Q44" s="14" t="str">
        <f t="shared" si="23"/>
        <v/>
      </c>
      <c r="R44" s="124"/>
      <c r="S44" s="14" t="str">
        <f t="shared" si="24"/>
        <v/>
      </c>
      <c r="T44" s="124"/>
      <c r="U44" s="126"/>
      <c r="V44" s="131"/>
      <c r="W44" s="14" t="str">
        <f t="shared" si="25"/>
        <v/>
      </c>
      <c r="X44" s="124"/>
      <c r="Y44" s="14" t="str">
        <f t="shared" si="26"/>
        <v/>
      </c>
      <c r="Z44" s="124"/>
      <c r="AA44" s="130"/>
      <c r="AB44" s="131">
        <v>2</v>
      </c>
      <c r="AC44" s="14">
        <f t="shared" si="27"/>
        <v>30</v>
      </c>
      <c r="AD44" s="123">
        <v>1</v>
      </c>
      <c r="AE44" s="14">
        <f t="shared" si="28"/>
        <v>15</v>
      </c>
      <c r="AF44" s="123">
        <v>6</v>
      </c>
      <c r="AG44" s="132" t="s">
        <v>72</v>
      </c>
      <c r="AH44" s="124"/>
      <c r="AI44" s="14" t="str">
        <f t="shared" si="29"/>
        <v/>
      </c>
      <c r="AJ44" s="124"/>
      <c r="AK44" s="14" t="str">
        <f t="shared" si="30"/>
        <v/>
      </c>
      <c r="AL44" s="124"/>
      <c r="AM44" s="124" t="s">
        <v>307</v>
      </c>
      <c r="AN44" s="16">
        <f t="shared" si="31"/>
        <v>2</v>
      </c>
      <c r="AO44" s="14">
        <f t="shared" si="32"/>
        <v>30</v>
      </c>
      <c r="AP44" s="17">
        <f t="shared" si="33"/>
        <v>1</v>
      </c>
      <c r="AQ44" s="14">
        <f t="shared" si="34"/>
        <v>15</v>
      </c>
      <c r="AR44" s="17">
        <f t="shared" si="35"/>
        <v>6</v>
      </c>
      <c r="AS44" s="18">
        <f t="shared" si="36"/>
        <v>3</v>
      </c>
    </row>
    <row r="45" spans="1:45" ht="15.75" customHeight="1" thickBot="1">
      <c r="A45" s="284" t="s">
        <v>90</v>
      </c>
      <c r="B45" s="22" t="s">
        <v>17</v>
      </c>
      <c r="C45" s="94" t="s">
        <v>106</v>
      </c>
      <c r="D45" s="124"/>
      <c r="E45" s="14" t="str">
        <f t="shared" si="19"/>
        <v/>
      </c>
      <c r="F45" s="124"/>
      <c r="G45" s="14" t="str">
        <f t="shared" si="20"/>
        <v/>
      </c>
      <c r="H45" s="124"/>
      <c r="I45" s="126"/>
      <c r="J45" s="131"/>
      <c r="K45" s="14" t="str">
        <f t="shared" si="21"/>
        <v/>
      </c>
      <c r="L45" s="124"/>
      <c r="M45" s="14" t="str">
        <f t="shared" si="22"/>
        <v/>
      </c>
      <c r="N45" s="124"/>
      <c r="O45" s="130"/>
      <c r="P45" s="124"/>
      <c r="Q45" s="14" t="str">
        <f t="shared" si="23"/>
        <v/>
      </c>
      <c r="R45" s="124"/>
      <c r="S45" s="14" t="str">
        <f t="shared" si="24"/>
        <v/>
      </c>
      <c r="T45" s="124"/>
      <c r="U45" s="126"/>
      <c r="V45" s="131"/>
      <c r="W45" s="14" t="str">
        <f t="shared" si="25"/>
        <v/>
      </c>
      <c r="X45" s="124"/>
      <c r="Y45" s="14" t="str">
        <f t="shared" si="26"/>
        <v/>
      </c>
      <c r="Z45" s="124"/>
      <c r="AA45" s="130"/>
      <c r="AB45" s="131">
        <v>2</v>
      </c>
      <c r="AC45" s="14">
        <f t="shared" si="27"/>
        <v>30</v>
      </c>
      <c r="AD45" s="123">
        <v>1</v>
      </c>
      <c r="AE45" s="14">
        <f t="shared" si="28"/>
        <v>15</v>
      </c>
      <c r="AF45" s="123">
        <v>4</v>
      </c>
      <c r="AG45" s="132" t="s">
        <v>72</v>
      </c>
      <c r="AH45" s="124"/>
      <c r="AI45" s="14" t="str">
        <f t="shared" si="29"/>
        <v/>
      </c>
      <c r="AJ45" s="124"/>
      <c r="AK45" s="14" t="str">
        <f t="shared" si="30"/>
        <v/>
      </c>
      <c r="AL45" s="124"/>
      <c r="AM45" s="124"/>
      <c r="AN45" s="16">
        <f t="shared" si="31"/>
        <v>2</v>
      </c>
      <c r="AO45" s="14">
        <f t="shared" si="32"/>
        <v>30</v>
      </c>
      <c r="AP45" s="17">
        <f t="shared" si="33"/>
        <v>1</v>
      </c>
      <c r="AQ45" s="14">
        <f t="shared" si="34"/>
        <v>15</v>
      </c>
      <c r="AR45" s="17">
        <f t="shared" si="35"/>
        <v>4</v>
      </c>
      <c r="AS45" s="18">
        <f t="shared" si="36"/>
        <v>3</v>
      </c>
    </row>
    <row r="46" spans="1:45" ht="15.75" hidden="1" customHeight="1" thickBot="1">
      <c r="A46" s="286"/>
      <c r="B46" s="22" t="s">
        <v>17</v>
      </c>
      <c r="C46" s="96"/>
      <c r="D46" s="124"/>
      <c r="E46" s="14" t="str">
        <f t="shared" si="19"/>
        <v/>
      </c>
      <c r="F46" s="124"/>
      <c r="G46" s="14" t="str">
        <f t="shared" si="20"/>
        <v/>
      </c>
      <c r="H46" s="124"/>
      <c r="I46" s="126"/>
      <c r="J46" s="131"/>
      <c r="K46" s="14" t="str">
        <f t="shared" si="21"/>
        <v/>
      </c>
      <c r="L46" s="124"/>
      <c r="M46" s="14" t="str">
        <f t="shared" si="22"/>
        <v/>
      </c>
      <c r="N46" s="124"/>
      <c r="O46" s="130"/>
      <c r="P46" s="124"/>
      <c r="Q46" s="14" t="str">
        <f t="shared" si="23"/>
        <v/>
      </c>
      <c r="R46" s="124"/>
      <c r="S46" s="14" t="str">
        <f t="shared" si="24"/>
        <v/>
      </c>
      <c r="T46" s="124"/>
      <c r="U46" s="126"/>
      <c r="V46" s="131"/>
      <c r="W46" s="14" t="str">
        <f t="shared" si="25"/>
        <v/>
      </c>
      <c r="X46" s="124"/>
      <c r="Y46" s="14" t="str">
        <f t="shared" si="26"/>
        <v/>
      </c>
      <c r="Z46" s="124"/>
      <c r="AA46" s="130"/>
      <c r="AB46" s="131"/>
      <c r="AC46" s="14" t="str">
        <f t="shared" si="27"/>
        <v/>
      </c>
      <c r="AD46" s="123"/>
      <c r="AE46" s="14" t="str">
        <f t="shared" si="28"/>
        <v/>
      </c>
      <c r="AF46" s="123"/>
      <c r="AG46" s="132"/>
      <c r="AH46" s="124"/>
      <c r="AI46" s="14" t="str">
        <f t="shared" si="29"/>
        <v/>
      </c>
      <c r="AJ46" s="124"/>
      <c r="AK46" s="14" t="str">
        <f t="shared" si="30"/>
        <v/>
      </c>
      <c r="AL46" s="124"/>
      <c r="AM46" s="124"/>
      <c r="AN46" s="16" t="str">
        <f t="shared" si="31"/>
        <v/>
      </c>
      <c r="AO46" s="14" t="str">
        <f t="shared" si="32"/>
        <v/>
      </c>
      <c r="AP46" s="17" t="str">
        <f t="shared" si="33"/>
        <v/>
      </c>
      <c r="AQ46" s="14" t="str">
        <f t="shared" si="34"/>
        <v/>
      </c>
      <c r="AR46" s="17" t="str">
        <f t="shared" si="35"/>
        <v/>
      </c>
      <c r="AS46" s="18" t="str">
        <f t="shared" si="36"/>
        <v/>
      </c>
    </row>
    <row r="47" spans="1:45" s="10" customFormat="1" ht="15.75" customHeight="1">
      <c r="A47" s="287"/>
      <c r="B47" s="177"/>
      <c r="C47" s="178" t="s">
        <v>61</v>
      </c>
      <c r="D47" s="179">
        <f>IF(SUM(D29:D46)=0,"",SUM(D29:D46))</f>
        <v>4</v>
      </c>
      <c r="E47" s="79">
        <f>IF(SUM(D29:D46)=0,"",SUM(D29:D46)*15)</f>
        <v>60</v>
      </c>
      <c r="F47" s="79">
        <f>IF(SUM(F29:F46)=0,"",SUM(F29:F46))</f>
        <v>6</v>
      </c>
      <c r="G47" s="79">
        <f>IF(SUM(F29:F46)=0,"",SUM(F29:F46)*15)</f>
        <v>90</v>
      </c>
      <c r="H47" s="180">
        <f>IF(SUM(H29:H46)=0,"",SUM(H29:H46))</f>
        <v>12</v>
      </c>
      <c r="I47" s="181">
        <f>IF(SUM(D29:D46)+SUM(F29:F46)=0,"",SUM(D29:D46)+SUM(F29:F46))</f>
        <v>10</v>
      </c>
      <c r="J47" s="182">
        <f>IF(SUM(J29:J46)=0,"",SUM(J29:J46))</f>
        <v>5</v>
      </c>
      <c r="K47" s="79">
        <f>IF(SUM(J29:J46)=0,"",SUM(J29:J46)*15)</f>
        <v>75</v>
      </c>
      <c r="L47" s="79">
        <f>IF(SUM(L29:L46)=0,"",SUM(L29:L46))</f>
        <v>9</v>
      </c>
      <c r="M47" s="79">
        <f>IF(SUM(L29:L46)=0,"",SUM(L29:L46)*15)</f>
        <v>135</v>
      </c>
      <c r="N47" s="79">
        <f>IF(SUM(N29:N46)=0,"",SUM(N29:N46))</f>
        <v>20</v>
      </c>
      <c r="O47" s="183">
        <f>IF(SUM(J29:J46)+SUM(L29:L46)=0,"",SUM(J25:J46)+SUM(L29:L46))</f>
        <v>23</v>
      </c>
      <c r="P47" s="179">
        <f>IF(SUM(P29:P46)=0,"",SUM(P29:P46))</f>
        <v>5</v>
      </c>
      <c r="Q47" s="79">
        <f>IF(SUM(P29:P46)=0,"",SUM(P29:P46)*15)</f>
        <v>75</v>
      </c>
      <c r="R47" s="79">
        <f>IF(SUM(R29:R46)=0,"",SUM(R29:R46))</f>
        <v>5</v>
      </c>
      <c r="S47" s="79">
        <f>IF(SUM(R29:R46)=0,"",SUM(R29:R46)*15)</f>
        <v>75</v>
      </c>
      <c r="T47" s="79">
        <f>IF(SUM(T29:T46)=0,"",SUM(T29:T46))</f>
        <v>20</v>
      </c>
      <c r="U47" s="181">
        <f>IF(SUM(P29:P46)+SUM(R29:R46)=0,"",SUM(P25:P46)+SUM(R29:R46))</f>
        <v>18</v>
      </c>
      <c r="V47" s="182">
        <f>IF(SUM(V29:V46)=0,"",SUM(V29:V46))</f>
        <v>5</v>
      </c>
      <c r="W47" s="79">
        <f>IF(SUM(V29:V46)=0,"",SUM(V29:V46)*15)</f>
        <v>75</v>
      </c>
      <c r="X47" s="79">
        <f>IF(SUM(X29:X46)=0,"",SUM(X29:X46))</f>
        <v>2</v>
      </c>
      <c r="Y47" s="79">
        <f>IF(SUM(X29:X46)=0,"",SUM(X29:X46)*15)</f>
        <v>30</v>
      </c>
      <c r="Z47" s="184">
        <f>IF(SUM(Z29:Z46)=0,"",SUM(Z29:Z46))</f>
        <v>8</v>
      </c>
      <c r="AA47" s="185">
        <f>IF(SUM(V29:V46)+SUM(X29:X46)=0,"",SUM(V25:V46)+SUM(X29:X46))</f>
        <v>9</v>
      </c>
      <c r="AB47" s="182">
        <f>IF(SUM(AB29:AB46)=0,"",SUM(AB29:AB46))</f>
        <v>4</v>
      </c>
      <c r="AC47" s="79">
        <f>IF(SUM(AB29:AB46)=0,"",SUM(AB29:AB46)*15)</f>
        <v>60</v>
      </c>
      <c r="AD47" s="79">
        <f>IF(SUM(AD29:AD46)=0,"",SUM(AD29:AD46))</f>
        <v>2</v>
      </c>
      <c r="AE47" s="79">
        <f>IF(SUM(AD29:AD46)=0,"",SUM(AD29:AD46)*15)</f>
        <v>30</v>
      </c>
      <c r="AF47" s="79">
        <f>IF(SUM(AF29:AF46)=0,"",SUM(AF29:AF46))</f>
        <v>10</v>
      </c>
      <c r="AG47" s="186">
        <f>IF(SUM(AB29:AB46)+SUM(AD29:AD46)=0,"",SUM(AB25:AB46)+SUM(AD29:AD46))</f>
        <v>6</v>
      </c>
      <c r="AH47" s="179" t="str">
        <f>IF(SUM(AH29:AH46)=0,"",SUM(AH29:AH46))</f>
        <v/>
      </c>
      <c r="AI47" s="79" t="str">
        <f>IF(SUM(AH29:AH46)=0,"",SUM(AH29:AH46)*15)</f>
        <v/>
      </c>
      <c r="AJ47" s="79" t="str">
        <f>IF(SUM(AJ29:AJ46)=0,"",SUM(AJ29:AJ46))</f>
        <v/>
      </c>
      <c r="AK47" s="79" t="str">
        <f>IF(SUM(AJ29:AJ46)=0,"",SUM(AJ29:AJ46)*15)</f>
        <v/>
      </c>
      <c r="AL47" s="79" t="str">
        <f>IF(SUM(AL29:AL46)=0,"",SUM(AL29:AL46))</f>
        <v/>
      </c>
      <c r="AM47" s="181" t="str">
        <f>IF(SUM(AH29:AH46)+SUM(AJ29:AJ46)=0,"",SUM(AH25:AH46)+SUM(AJ29:AJ46))</f>
        <v/>
      </c>
      <c r="AN47" s="187">
        <f>IF(SUM(AN29:AN46)=0,"",SUM(AN29:AN46))</f>
        <v>23</v>
      </c>
      <c r="AO47" s="79">
        <f>IF(SUM(AN29:AN46)=0,"",SUM(AN29:AN46)*15)</f>
        <v>345</v>
      </c>
      <c r="AP47" s="79">
        <f>IF(SUM(AP32:AP46)=0,"",SUM(AP32:AP46))</f>
        <v>19</v>
      </c>
      <c r="AQ47" s="79">
        <f>IF(SUM(AP29:AP46)=0,"",SUM(AP29:AP46)*15)</f>
        <v>360</v>
      </c>
      <c r="AR47" s="79">
        <f>IF(SUM(AR29:AR46)=0,"",SUM(AR29:AR46))</f>
        <v>70</v>
      </c>
      <c r="AS47" s="188">
        <f>IF(SUM(AS29:AS46)=0,"",SUM(AS29:AS46))</f>
        <v>47</v>
      </c>
    </row>
    <row r="48" spans="1:45" s="10" customFormat="1" ht="15.75" customHeight="1">
      <c r="A48" s="283" t="s">
        <v>65</v>
      </c>
      <c r="B48" s="166"/>
      <c r="C48" s="189" t="s">
        <v>62</v>
      </c>
      <c r="D48" s="168"/>
      <c r="E48" s="168"/>
      <c r="F48" s="168"/>
      <c r="G48" s="168"/>
      <c r="H48" s="168"/>
      <c r="I48" s="271"/>
      <c r="J48" s="168"/>
      <c r="K48" s="168"/>
      <c r="L48" s="168"/>
      <c r="M48" s="168"/>
      <c r="N48" s="168"/>
      <c r="O48" s="271"/>
      <c r="P48" s="168"/>
      <c r="Q48" s="168"/>
      <c r="R48" s="168"/>
      <c r="S48" s="168"/>
      <c r="T48" s="168"/>
      <c r="U48" s="271"/>
      <c r="V48" s="168"/>
      <c r="W48" s="168"/>
      <c r="X48" s="168"/>
      <c r="Y48" s="168"/>
      <c r="Z48" s="168"/>
      <c r="AA48" s="271"/>
      <c r="AB48" s="168"/>
      <c r="AC48" s="168"/>
      <c r="AD48" s="168"/>
      <c r="AE48" s="168"/>
      <c r="AF48" s="168"/>
      <c r="AG48" s="271"/>
      <c r="AH48" s="168"/>
      <c r="AI48" s="168"/>
      <c r="AJ48" s="168"/>
      <c r="AK48" s="168"/>
      <c r="AL48" s="168"/>
      <c r="AM48" s="271"/>
      <c r="AN48" s="168"/>
      <c r="AO48" s="168"/>
      <c r="AP48" s="168"/>
      <c r="AQ48" s="168"/>
      <c r="AR48" s="168"/>
      <c r="AS48" s="272"/>
    </row>
    <row r="49" spans="1:45" s="78" customFormat="1" ht="15.75" customHeight="1">
      <c r="A49" s="280" t="s">
        <v>263</v>
      </c>
      <c r="B49" s="15" t="s">
        <v>134</v>
      </c>
      <c r="C49" s="275" t="s">
        <v>220</v>
      </c>
      <c r="D49" s="353">
        <v>2</v>
      </c>
      <c r="E49" s="355">
        <v>36</v>
      </c>
      <c r="F49" s="357">
        <v>2</v>
      </c>
      <c r="G49" s="355">
        <v>24</v>
      </c>
      <c r="H49" s="357">
        <v>2</v>
      </c>
      <c r="I49" s="373" t="s">
        <v>83</v>
      </c>
      <c r="J49" s="412"/>
      <c r="K49" s="414" t="str">
        <f>IF(J49*15=0,"",J49*15)</f>
        <v/>
      </c>
      <c r="L49" s="418"/>
      <c r="M49" s="414" t="str">
        <f t="shared" ref="M49:M55" si="37">IF(L49*15=0,"",L49*15)</f>
        <v/>
      </c>
      <c r="N49" s="418"/>
      <c r="O49" s="420"/>
      <c r="P49" s="412"/>
      <c r="Q49" s="414" t="str">
        <f>IF(P49*15=0,"",P49*15)</f>
        <v/>
      </c>
      <c r="R49" s="418"/>
      <c r="S49" s="414" t="str">
        <f t="shared" ref="S49:S55" si="38">IF(R49*15=0,"",R49*15)</f>
        <v/>
      </c>
      <c r="T49" s="418"/>
      <c r="U49" s="420"/>
      <c r="V49" s="412"/>
      <c r="W49" s="414" t="str">
        <f>IF(V49*15=0,"",V49*15)</f>
        <v/>
      </c>
      <c r="X49" s="418"/>
      <c r="Y49" s="414" t="str">
        <f t="shared" ref="Y49:Y55" si="39">IF(X49*15=0,"",X49*15)</f>
        <v/>
      </c>
      <c r="Z49" s="418"/>
      <c r="AA49" s="420"/>
      <c r="AB49" s="412"/>
      <c r="AC49" s="414" t="str">
        <f>IF(AB49*15=0,"",AB49*15)</f>
        <v/>
      </c>
      <c r="AD49" s="418"/>
      <c r="AE49" s="414" t="str">
        <f t="shared" ref="AE49:AE55" si="40">IF(AD49*15=0,"",AD49*15)</f>
        <v/>
      </c>
      <c r="AF49" s="418"/>
      <c r="AG49" s="420"/>
      <c r="AH49" s="412"/>
      <c r="AI49" s="414" t="str">
        <f>IF(AH49*15=0,"",AH49*15)</f>
        <v/>
      </c>
      <c r="AJ49" s="418"/>
      <c r="AK49" s="414" t="str">
        <f t="shared" ref="AK49:AK55" si="41">IF(AJ49*15=0,"",AJ49*15)</f>
        <v/>
      </c>
      <c r="AL49" s="418"/>
      <c r="AM49" s="420"/>
      <c r="AN49" s="445">
        <f t="shared" ref="AN49:AN56" si="42">IF(D49+J49+P49+V49+AB49+AH49=0,"",D49+J49+P49+V49+AB49+AH49)</f>
        <v>2</v>
      </c>
      <c r="AO49" s="443">
        <f t="shared" ref="AO49:AO56" si="43">IF((D49+J49+P49+V49+AB49+AH49)*15=0,"",(D49+J49+P49+V49+AB49+AH49)*15)</f>
        <v>30</v>
      </c>
      <c r="AP49" s="443">
        <f t="shared" ref="AP49:AP56" si="44">IF(F49+L49+R49+X49+AD49+AJ49=0,"",F49+L49+R49+X49+AD49+AJ49)</f>
        <v>2</v>
      </c>
      <c r="AQ49" s="443">
        <f t="shared" ref="AQ49:AQ56" si="45">IF((F49+L49+R49+X49+AD49+AJ49)*15=0,"",(F49+L49+R49+X49+AD49+AJ49)*15)</f>
        <v>30</v>
      </c>
      <c r="AR49" s="443">
        <f t="shared" ref="AR49:AR56" si="46">IF(H49+N49+T49+Z49+AF49+AL49=0,"",H49+N49+T49+Z49+AF49+AL49)</f>
        <v>2</v>
      </c>
      <c r="AS49" s="443">
        <f t="shared" ref="AS49:AS56" si="47">IF(D49+F49+J49+L49+P49+R49+V49+X49+AB49+AD49+AH49+AJ49=0,"",D49+F49+J49+L49+P49+R49+V49+X49+AB49+AD49+AH49+AJ49)</f>
        <v>4</v>
      </c>
    </row>
    <row r="50" spans="1:45" s="78" customFormat="1" ht="15.75" customHeight="1">
      <c r="A50" s="280" t="s">
        <v>250</v>
      </c>
      <c r="B50" s="15" t="s">
        <v>134</v>
      </c>
      <c r="C50" s="275" t="s">
        <v>224</v>
      </c>
      <c r="D50" s="354"/>
      <c r="E50" s="356"/>
      <c r="F50" s="358"/>
      <c r="G50" s="356"/>
      <c r="H50" s="358"/>
      <c r="I50" s="372"/>
      <c r="J50" s="413"/>
      <c r="K50" s="415"/>
      <c r="L50" s="419"/>
      <c r="M50" s="415"/>
      <c r="N50" s="419"/>
      <c r="O50" s="421"/>
      <c r="P50" s="413"/>
      <c r="Q50" s="415"/>
      <c r="R50" s="419"/>
      <c r="S50" s="415"/>
      <c r="T50" s="419"/>
      <c r="U50" s="421"/>
      <c r="V50" s="413"/>
      <c r="W50" s="415"/>
      <c r="X50" s="419"/>
      <c r="Y50" s="415"/>
      <c r="Z50" s="419"/>
      <c r="AA50" s="421"/>
      <c r="AB50" s="413"/>
      <c r="AC50" s="415"/>
      <c r="AD50" s="419"/>
      <c r="AE50" s="415"/>
      <c r="AF50" s="419"/>
      <c r="AG50" s="421"/>
      <c r="AH50" s="413"/>
      <c r="AI50" s="415"/>
      <c r="AJ50" s="419"/>
      <c r="AK50" s="415"/>
      <c r="AL50" s="419"/>
      <c r="AM50" s="421"/>
      <c r="AN50" s="446" t="str">
        <f t="shared" si="42"/>
        <v/>
      </c>
      <c r="AO50" s="444" t="str">
        <f t="shared" si="43"/>
        <v/>
      </c>
      <c r="AP50" s="444" t="str">
        <f t="shared" si="44"/>
        <v/>
      </c>
      <c r="AQ50" s="444" t="str">
        <f t="shared" si="45"/>
        <v/>
      </c>
      <c r="AR50" s="444" t="str">
        <f t="shared" si="46"/>
        <v/>
      </c>
      <c r="AS50" s="444" t="str">
        <f t="shared" si="47"/>
        <v/>
      </c>
    </row>
    <row r="51" spans="1:45" s="78" customFormat="1" ht="15.75" customHeight="1">
      <c r="A51" s="280" t="s">
        <v>265</v>
      </c>
      <c r="B51" s="15" t="s">
        <v>134</v>
      </c>
      <c r="C51" s="275" t="s">
        <v>221</v>
      </c>
      <c r="D51" s="353">
        <v>2</v>
      </c>
      <c r="E51" s="355">
        <v>24</v>
      </c>
      <c r="F51" s="357"/>
      <c r="G51" s="355">
        <v>6</v>
      </c>
      <c r="H51" s="357">
        <v>2</v>
      </c>
      <c r="I51" s="373" t="s">
        <v>83</v>
      </c>
      <c r="J51" s="412"/>
      <c r="K51" s="414" t="str">
        <f>IF(J51*15=0,"",J51*15)</f>
        <v/>
      </c>
      <c r="L51" s="418"/>
      <c r="M51" s="414" t="str">
        <f t="shared" si="37"/>
        <v/>
      </c>
      <c r="N51" s="418"/>
      <c r="O51" s="420"/>
      <c r="P51" s="412"/>
      <c r="Q51" s="414" t="str">
        <f>IF(P51*15=0,"",P51*15)</f>
        <v/>
      </c>
      <c r="R51" s="418"/>
      <c r="S51" s="414" t="str">
        <f t="shared" si="38"/>
        <v/>
      </c>
      <c r="T51" s="418"/>
      <c r="U51" s="420"/>
      <c r="V51" s="412"/>
      <c r="W51" s="414" t="str">
        <f>IF(V51*15=0,"",V51*15)</f>
        <v/>
      </c>
      <c r="X51" s="418"/>
      <c r="Y51" s="414" t="str">
        <f t="shared" si="39"/>
        <v/>
      </c>
      <c r="Z51" s="418"/>
      <c r="AA51" s="420"/>
      <c r="AB51" s="412"/>
      <c r="AC51" s="414" t="str">
        <f>IF(AB51*15=0,"",AB51*15)</f>
        <v/>
      </c>
      <c r="AD51" s="418"/>
      <c r="AE51" s="414" t="str">
        <f t="shared" si="40"/>
        <v/>
      </c>
      <c r="AF51" s="418"/>
      <c r="AG51" s="420"/>
      <c r="AH51" s="412"/>
      <c r="AI51" s="414" t="str">
        <f>IF(AH51*15=0,"",AH51*15)</f>
        <v/>
      </c>
      <c r="AJ51" s="418"/>
      <c r="AK51" s="414" t="str">
        <f t="shared" si="41"/>
        <v/>
      </c>
      <c r="AL51" s="418"/>
      <c r="AM51" s="420"/>
      <c r="AN51" s="445">
        <f t="shared" si="42"/>
        <v>2</v>
      </c>
      <c r="AO51" s="443">
        <f t="shared" si="43"/>
        <v>30</v>
      </c>
      <c r="AP51" s="443" t="str">
        <f t="shared" si="44"/>
        <v/>
      </c>
      <c r="AQ51" s="443" t="str">
        <f t="shared" si="45"/>
        <v/>
      </c>
      <c r="AR51" s="443">
        <f t="shared" si="46"/>
        <v>2</v>
      </c>
      <c r="AS51" s="443">
        <f t="shared" si="47"/>
        <v>2</v>
      </c>
    </row>
    <row r="52" spans="1:45" s="78" customFormat="1" ht="15.75" customHeight="1">
      <c r="A52" s="280" t="s">
        <v>247</v>
      </c>
      <c r="B52" s="15" t="s">
        <v>134</v>
      </c>
      <c r="C52" s="275" t="s">
        <v>225</v>
      </c>
      <c r="D52" s="354"/>
      <c r="E52" s="356"/>
      <c r="F52" s="358"/>
      <c r="G52" s="356"/>
      <c r="H52" s="358"/>
      <c r="I52" s="372"/>
      <c r="J52" s="413"/>
      <c r="K52" s="415"/>
      <c r="L52" s="419"/>
      <c r="M52" s="415"/>
      <c r="N52" s="419"/>
      <c r="O52" s="421"/>
      <c r="P52" s="413"/>
      <c r="Q52" s="415"/>
      <c r="R52" s="419"/>
      <c r="S52" s="415"/>
      <c r="T52" s="419"/>
      <c r="U52" s="421"/>
      <c r="V52" s="413"/>
      <c r="W52" s="415"/>
      <c r="X52" s="419"/>
      <c r="Y52" s="415"/>
      <c r="Z52" s="419"/>
      <c r="AA52" s="421"/>
      <c r="AB52" s="413"/>
      <c r="AC52" s="415"/>
      <c r="AD52" s="419"/>
      <c r="AE52" s="415"/>
      <c r="AF52" s="419"/>
      <c r="AG52" s="421"/>
      <c r="AH52" s="413"/>
      <c r="AI52" s="415"/>
      <c r="AJ52" s="419"/>
      <c r="AK52" s="415"/>
      <c r="AL52" s="419"/>
      <c r="AM52" s="421"/>
      <c r="AN52" s="446" t="str">
        <f t="shared" si="42"/>
        <v/>
      </c>
      <c r="AO52" s="444" t="str">
        <f t="shared" si="43"/>
        <v/>
      </c>
      <c r="AP52" s="444" t="str">
        <f t="shared" si="44"/>
        <v/>
      </c>
      <c r="AQ52" s="444" t="str">
        <f t="shared" si="45"/>
        <v/>
      </c>
      <c r="AR52" s="444" t="str">
        <f t="shared" si="46"/>
        <v/>
      </c>
      <c r="AS52" s="444" t="str">
        <f t="shared" si="47"/>
        <v/>
      </c>
    </row>
    <row r="53" spans="1:45" s="78" customFormat="1" ht="15.75" customHeight="1">
      <c r="A53" s="280" t="s">
        <v>264</v>
      </c>
      <c r="B53" s="15" t="s">
        <v>134</v>
      </c>
      <c r="C53" s="275" t="s">
        <v>222</v>
      </c>
      <c r="D53" s="353">
        <v>1</v>
      </c>
      <c r="E53" s="355">
        <v>16</v>
      </c>
      <c r="F53" s="357">
        <v>2</v>
      </c>
      <c r="G53" s="355">
        <v>36</v>
      </c>
      <c r="H53" s="357">
        <v>2</v>
      </c>
      <c r="I53" s="373" t="s">
        <v>83</v>
      </c>
      <c r="J53" s="412"/>
      <c r="K53" s="414" t="str">
        <f>IF(J53*15=0,"",J53*15)</f>
        <v/>
      </c>
      <c r="L53" s="418"/>
      <c r="M53" s="414" t="str">
        <f t="shared" si="37"/>
        <v/>
      </c>
      <c r="N53" s="418"/>
      <c r="O53" s="420"/>
      <c r="P53" s="412"/>
      <c r="Q53" s="414" t="str">
        <f>IF(P53*15=0,"",P53*15)</f>
        <v/>
      </c>
      <c r="R53" s="418"/>
      <c r="S53" s="414" t="str">
        <f t="shared" si="38"/>
        <v/>
      </c>
      <c r="T53" s="418"/>
      <c r="U53" s="420"/>
      <c r="V53" s="412"/>
      <c r="W53" s="414" t="str">
        <f>IF(V53*15=0,"",V53*15)</f>
        <v/>
      </c>
      <c r="X53" s="418"/>
      <c r="Y53" s="414" t="str">
        <f t="shared" si="39"/>
        <v/>
      </c>
      <c r="Z53" s="418"/>
      <c r="AA53" s="420"/>
      <c r="AB53" s="412"/>
      <c r="AC53" s="414" t="str">
        <f>IF(AB53*15=0,"",AB53*15)</f>
        <v/>
      </c>
      <c r="AD53" s="418"/>
      <c r="AE53" s="414" t="str">
        <f t="shared" si="40"/>
        <v/>
      </c>
      <c r="AF53" s="418"/>
      <c r="AG53" s="420"/>
      <c r="AH53" s="412"/>
      <c r="AI53" s="414" t="str">
        <f>IF(AH53*15=0,"",AH53*15)</f>
        <v/>
      </c>
      <c r="AJ53" s="418"/>
      <c r="AK53" s="414" t="str">
        <f t="shared" si="41"/>
        <v/>
      </c>
      <c r="AL53" s="418"/>
      <c r="AM53" s="420"/>
      <c r="AN53" s="445">
        <f t="shared" si="42"/>
        <v>1</v>
      </c>
      <c r="AO53" s="443">
        <f t="shared" si="43"/>
        <v>15</v>
      </c>
      <c r="AP53" s="443">
        <f t="shared" si="44"/>
        <v>2</v>
      </c>
      <c r="AQ53" s="443">
        <f t="shared" si="45"/>
        <v>30</v>
      </c>
      <c r="AR53" s="443">
        <f t="shared" si="46"/>
        <v>2</v>
      </c>
      <c r="AS53" s="443">
        <f t="shared" si="47"/>
        <v>3</v>
      </c>
    </row>
    <row r="54" spans="1:45" s="78" customFormat="1" ht="15.75" customHeight="1">
      <c r="A54" s="280" t="s">
        <v>248</v>
      </c>
      <c r="B54" s="15" t="s">
        <v>134</v>
      </c>
      <c r="C54" s="275" t="s">
        <v>230</v>
      </c>
      <c r="D54" s="354"/>
      <c r="E54" s="356"/>
      <c r="F54" s="358"/>
      <c r="G54" s="356"/>
      <c r="H54" s="358"/>
      <c r="I54" s="372"/>
      <c r="J54" s="413"/>
      <c r="K54" s="415"/>
      <c r="L54" s="419"/>
      <c r="M54" s="415"/>
      <c r="N54" s="419"/>
      <c r="O54" s="421"/>
      <c r="P54" s="413"/>
      <c r="Q54" s="415"/>
      <c r="R54" s="419"/>
      <c r="S54" s="415"/>
      <c r="T54" s="419"/>
      <c r="U54" s="421"/>
      <c r="V54" s="413"/>
      <c r="W54" s="415"/>
      <c r="X54" s="419"/>
      <c r="Y54" s="415"/>
      <c r="Z54" s="419"/>
      <c r="AA54" s="421"/>
      <c r="AB54" s="413"/>
      <c r="AC54" s="415"/>
      <c r="AD54" s="419"/>
      <c r="AE54" s="415"/>
      <c r="AF54" s="419"/>
      <c r="AG54" s="421"/>
      <c r="AH54" s="413"/>
      <c r="AI54" s="415"/>
      <c r="AJ54" s="419"/>
      <c r="AK54" s="415"/>
      <c r="AL54" s="419"/>
      <c r="AM54" s="421"/>
      <c r="AN54" s="446" t="str">
        <f t="shared" si="42"/>
        <v/>
      </c>
      <c r="AO54" s="444" t="str">
        <f t="shared" si="43"/>
        <v/>
      </c>
      <c r="AP54" s="444" t="str">
        <f t="shared" si="44"/>
        <v/>
      </c>
      <c r="AQ54" s="444" t="str">
        <f t="shared" si="45"/>
        <v/>
      </c>
      <c r="AR54" s="444" t="str">
        <f t="shared" si="46"/>
        <v/>
      </c>
      <c r="AS54" s="444" t="str">
        <f t="shared" si="47"/>
        <v/>
      </c>
    </row>
    <row r="55" spans="1:45" s="78" customFormat="1" ht="15.75" customHeight="1">
      <c r="A55" s="280" t="s">
        <v>262</v>
      </c>
      <c r="B55" s="15" t="s">
        <v>134</v>
      </c>
      <c r="C55" s="275" t="s">
        <v>223</v>
      </c>
      <c r="D55" s="412"/>
      <c r="E55" s="355" t="str">
        <f>IF(D55*15=0,"",D55*15)</f>
        <v/>
      </c>
      <c r="F55" s="357">
        <v>4</v>
      </c>
      <c r="G55" s="355">
        <v>54</v>
      </c>
      <c r="H55" s="357">
        <v>2</v>
      </c>
      <c r="I55" s="373" t="s">
        <v>83</v>
      </c>
      <c r="J55" s="412"/>
      <c r="K55" s="414" t="str">
        <f>IF(J55*15=0,"",J55*15)</f>
        <v/>
      </c>
      <c r="L55" s="418"/>
      <c r="M55" s="414" t="str">
        <f t="shared" si="37"/>
        <v/>
      </c>
      <c r="N55" s="418"/>
      <c r="O55" s="420"/>
      <c r="P55" s="412"/>
      <c r="Q55" s="414" t="str">
        <f>IF(P55*15=0,"",P55*15)</f>
        <v/>
      </c>
      <c r="R55" s="418"/>
      <c r="S55" s="414" t="str">
        <f t="shared" si="38"/>
        <v/>
      </c>
      <c r="T55" s="418"/>
      <c r="U55" s="420"/>
      <c r="V55" s="412"/>
      <c r="W55" s="414" t="str">
        <f>IF(V55*15=0,"",V55*15)</f>
        <v/>
      </c>
      <c r="X55" s="418"/>
      <c r="Y55" s="414" t="str">
        <f t="shared" si="39"/>
        <v/>
      </c>
      <c r="Z55" s="418"/>
      <c r="AA55" s="420"/>
      <c r="AB55" s="412"/>
      <c r="AC55" s="414" t="str">
        <f>IF(AB55*15=0,"",AB55*15)</f>
        <v/>
      </c>
      <c r="AD55" s="418"/>
      <c r="AE55" s="414" t="str">
        <f t="shared" si="40"/>
        <v/>
      </c>
      <c r="AF55" s="418"/>
      <c r="AG55" s="420"/>
      <c r="AH55" s="412"/>
      <c r="AI55" s="414" t="str">
        <f>IF(AH55*15=0,"",AH55*15)</f>
        <v/>
      </c>
      <c r="AJ55" s="418"/>
      <c r="AK55" s="414" t="str">
        <f t="shared" si="41"/>
        <v/>
      </c>
      <c r="AL55" s="418"/>
      <c r="AM55" s="420"/>
      <c r="AN55" s="445" t="str">
        <f t="shared" si="42"/>
        <v/>
      </c>
      <c r="AO55" s="443" t="str">
        <f t="shared" si="43"/>
        <v/>
      </c>
      <c r="AP55" s="443">
        <f t="shared" si="44"/>
        <v>4</v>
      </c>
      <c r="AQ55" s="443">
        <f t="shared" si="45"/>
        <v>60</v>
      </c>
      <c r="AR55" s="443">
        <f t="shared" si="46"/>
        <v>2</v>
      </c>
      <c r="AS55" s="443">
        <f t="shared" si="47"/>
        <v>4</v>
      </c>
    </row>
    <row r="56" spans="1:45" s="78" customFormat="1" ht="15.75" customHeight="1" thickBot="1">
      <c r="A56" s="280" t="s">
        <v>249</v>
      </c>
      <c r="B56" s="15" t="s">
        <v>134</v>
      </c>
      <c r="C56" s="275" t="s">
        <v>231</v>
      </c>
      <c r="D56" s="413"/>
      <c r="E56" s="356"/>
      <c r="F56" s="358"/>
      <c r="G56" s="356"/>
      <c r="H56" s="358"/>
      <c r="I56" s="372"/>
      <c r="J56" s="413"/>
      <c r="K56" s="415"/>
      <c r="L56" s="419"/>
      <c r="M56" s="415"/>
      <c r="N56" s="419"/>
      <c r="O56" s="421"/>
      <c r="P56" s="413"/>
      <c r="Q56" s="415"/>
      <c r="R56" s="419"/>
      <c r="S56" s="415"/>
      <c r="T56" s="419"/>
      <c r="U56" s="421"/>
      <c r="V56" s="413"/>
      <c r="W56" s="415"/>
      <c r="X56" s="419"/>
      <c r="Y56" s="415"/>
      <c r="Z56" s="419"/>
      <c r="AA56" s="421"/>
      <c r="AB56" s="413"/>
      <c r="AC56" s="415"/>
      <c r="AD56" s="419"/>
      <c r="AE56" s="415"/>
      <c r="AF56" s="419"/>
      <c r="AG56" s="421"/>
      <c r="AH56" s="413"/>
      <c r="AI56" s="415"/>
      <c r="AJ56" s="419"/>
      <c r="AK56" s="415"/>
      <c r="AL56" s="419"/>
      <c r="AM56" s="421"/>
      <c r="AN56" s="446" t="str">
        <f t="shared" si="42"/>
        <v/>
      </c>
      <c r="AO56" s="444" t="str">
        <f t="shared" si="43"/>
        <v/>
      </c>
      <c r="AP56" s="444" t="str">
        <f t="shared" si="44"/>
        <v/>
      </c>
      <c r="AQ56" s="444" t="str">
        <f t="shared" si="45"/>
        <v/>
      </c>
      <c r="AR56" s="444" t="str">
        <f t="shared" si="46"/>
        <v/>
      </c>
      <c r="AS56" s="444" t="str">
        <f t="shared" si="47"/>
        <v/>
      </c>
    </row>
    <row r="57" spans="1:45" s="78" customFormat="1" ht="15.75" hidden="1" customHeight="1">
      <c r="A57" s="288"/>
      <c r="B57" s="190"/>
      <c r="C57" s="115"/>
      <c r="D57" s="194"/>
      <c r="E57" s="81" t="str">
        <f>IF(D57*15=0,"",D57*15)</f>
        <v/>
      </c>
      <c r="F57" s="190"/>
      <c r="G57" s="81" t="str">
        <f t="shared" ref="G57:G59" si="48">IF(F57*15=0,"",F57*15)</f>
        <v/>
      </c>
      <c r="H57" s="190"/>
      <c r="I57" s="191"/>
      <c r="J57" s="192"/>
      <c r="K57" s="81" t="str">
        <f>IF(J57*15=0,"",J57*15)</f>
        <v/>
      </c>
      <c r="L57" s="190"/>
      <c r="M57" s="81" t="str">
        <f>IF(L57*15=0,"",L57*15)</f>
        <v/>
      </c>
      <c r="N57" s="190"/>
      <c r="O57" s="193"/>
      <c r="P57" s="194"/>
      <c r="Q57" s="81" t="str">
        <f>IF(P57*15=0,"",P57*15)</f>
        <v/>
      </c>
      <c r="R57" s="190"/>
      <c r="S57" s="81" t="str">
        <f>IF(R57*15=0,"",R57*15)</f>
        <v/>
      </c>
      <c r="T57" s="190"/>
      <c r="U57" s="191"/>
      <c r="V57" s="192"/>
      <c r="W57" s="81" t="str">
        <f>IF(V57*15=0,"",V57*15)</f>
        <v/>
      </c>
      <c r="X57" s="190"/>
      <c r="Y57" s="81" t="str">
        <f>IF(X57*15=0,"",X57*15)</f>
        <v/>
      </c>
      <c r="Z57" s="190"/>
      <c r="AA57" s="193"/>
      <c r="AB57" s="192"/>
      <c r="AC57" s="81" t="str">
        <f>IF(AB57*15=0,"",AB57*15)</f>
        <v/>
      </c>
      <c r="AD57" s="190"/>
      <c r="AE57" s="81" t="str">
        <f>IF(AD57*15=0,"",AD57*15)</f>
        <v/>
      </c>
      <c r="AF57" s="190"/>
      <c r="AG57" s="193"/>
      <c r="AH57" s="194"/>
      <c r="AI57" s="81" t="str">
        <f>IF(AH57*15=0,"",AH57*15)</f>
        <v/>
      </c>
      <c r="AJ57" s="190"/>
      <c r="AK57" s="81" t="str">
        <f>IF(AJ57*15=0,"",AJ57*15)</f>
        <v/>
      </c>
      <c r="AL57" s="190"/>
      <c r="AM57" s="191"/>
      <c r="AN57" s="195" t="str">
        <f>IF(D57+J57+P57+V57+AB57+AH57=0,"",D57+J57+P57+V57+AB57+AH57)</f>
        <v/>
      </c>
      <c r="AO57" s="81" t="str">
        <f>IF((D57+J57+P57+V57+AB57+AH57)*15=0,"",(D57+J57+P57+V57+AB57+AH57)*15)</f>
        <v/>
      </c>
      <c r="AP57" s="81" t="str">
        <f>IF(F57+L57+R57+X57+AD57+AJ57=0,"",F57+L57+R57+X57+AD57+AJ57)</f>
        <v/>
      </c>
      <c r="AQ57" s="81" t="str">
        <f>IF((F57+L57+R57+X57+AD57+AJ57)*15=0,"",(F57+L57+R57+X57+AD57+AJ57)*15)</f>
        <v/>
      </c>
      <c r="AR57" s="81" t="str">
        <f>IF(H57+N57+T57+Z57+AF57+AL57=0,"",H57+N57+T57+Z57+AF57+AL57)</f>
        <v/>
      </c>
      <c r="AS57" s="196" t="str">
        <f>IF(D57+F57+J57+L57+P57+R57+V57+X57+AB57+AD57+AH57+AJ57=0,"",D57+F57+J57+L57+P57+R57+V57+X57+AB57+AD57+AH57+AJ57)</f>
        <v/>
      </c>
    </row>
    <row r="58" spans="1:45" s="78" customFormat="1" ht="15.75" hidden="1" customHeight="1">
      <c r="A58" s="288"/>
      <c r="B58" s="190"/>
      <c r="C58" s="116"/>
      <c r="D58" s="194"/>
      <c r="E58" s="81" t="str">
        <f>IF(D58*15=0,"",D58*15)</f>
        <v/>
      </c>
      <c r="F58" s="190"/>
      <c r="G58" s="81" t="str">
        <f t="shared" si="48"/>
        <v/>
      </c>
      <c r="H58" s="190"/>
      <c r="I58" s="191"/>
      <c r="J58" s="192"/>
      <c r="K58" s="81" t="str">
        <f>IF(J58*15=0,"",J58*15)</f>
        <v/>
      </c>
      <c r="L58" s="190"/>
      <c r="M58" s="81" t="str">
        <f>IF(L58*15=0,"",L58*15)</f>
        <v/>
      </c>
      <c r="N58" s="190"/>
      <c r="O58" s="193"/>
      <c r="P58" s="194"/>
      <c r="Q58" s="81" t="str">
        <f>IF(P58*15=0,"",P58*15)</f>
        <v/>
      </c>
      <c r="R58" s="190"/>
      <c r="S58" s="81" t="str">
        <f>IF(R58*15=0,"",R58*15)</f>
        <v/>
      </c>
      <c r="T58" s="190"/>
      <c r="U58" s="191"/>
      <c r="V58" s="192"/>
      <c r="W58" s="81" t="str">
        <f>IF(V58*15=0,"",V58*15)</f>
        <v/>
      </c>
      <c r="X58" s="190"/>
      <c r="Y58" s="81" t="str">
        <f>IF(X58*15=0,"",X58*15)</f>
        <v/>
      </c>
      <c r="Z58" s="190"/>
      <c r="AA58" s="193"/>
      <c r="AB58" s="192"/>
      <c r="AC58" s="81" t="str">
        <f>IF(AB58*15=0,"",AB58*15)</f>
        <v/>
      </c>
      <c r="AD58" s="190"/>
      <c r="AE58" s="81" t="str">
        <f>IF(AD58*15=0,"",AD58*15)</f>
        <v/>
      </c>
      <c r="AF58" s="190"/>
      <c r="AG58" s="193"/>
      <c r="AH58" s="194"/>
      <c r="AI58" s="81" t="str">
        <f>IF(AH58*15=0,"",AH58*15)</f>
        <v/>
      </c>
      <c r="AJ58" s="190"/>
      <c r="AK58" s="81" t="str">
        <f>IF(AJ58*15=0,"",AJ58*15)</f>
        <v/>
      </c>
      <c r="AL58" s="190"/>
      <c r="AM58" s="191"/>
      <c r="AN58" s="195" t="str">
        <f>IF(D58+J58+P58+V58+AB58+AH58=0,"",D58+J58+P58+V58+AB58+AH58)</f>
        <v/>
      </c>
      <c r="AO58" s="81" t="str">
        <f>IF((D58+J58+P58+V58+AB58+AH58)*15=0,"",(D58+J58+P58+V58+AB58+AH58)*15)</f>
        <v/>
      </c>
      <c r="AP58" s="81" t="str">
        <f>IF(F58+L58+R58+X58+AD58+AJ58=0,"",F58+L58+R58+X58+AD58+AJ58)</f>
        <v/>
      </c>
      <c r="AQ58" s="81" t="str">
        <f>IF((F58+L58+R58+X58+AD58+AJ58)*15=0,"",(F58+L58+R58+X58+AD58+AJ58)*15)</f>
        <v/>
      </c>
      <c r="AR58" s="81" t="str">
        <f>IF(H58+N58+T58+Z58+AF58+AL58=0,"",H58+N58+T58+Z58+AF58+AL58)</f>
        <v/>
      </c>
      <c r="AS58" s="196" t="str">
        <f>IF(D58+F58+J58+L58+P58+R58+V58+X58+AB58+AD58+AH58+AJ58=0,"",D58+F58+J58+L58+P58+R58+V58+X58+AB58+AD58+AH58+AJ58)</f>
        <v/>
      </c>
    </row>
    <row r="59" spans="1:45" s="78" customFormat="1" ht="15.75" hidden="1" customHeight="1" thickBot="1">
      <c r="A59" s="288"/>
      <c r="B59" s="190"/>
      <c r="C59" s="116"/>
      <c r="D59" s="194"/>
      <c r="E59" s="81" t="str">
        <f>IF(D59*15=0,"",D59*15)</f>
        <v/>
      </c>
      <c r="F59" s="190"/>
      <c r="G59" s="81" t="str">
        <f t="shared" si="48"/>
        <v/>
      </c>
      <c r="H59" s="190"/>
      <c r="I59" s="191"/>
      <c r="J59" s="192"/>
      <c r="K59" s="81" t="str">
        <f>IF(J59*15=0,"",J59*15)</f>
        <v/>
      </c>
      <c r="L59" s="190"/>
      <c r="M59" s="81" t="str">
        <f>IF(L59*15=0,"",L59*15)</f>
        <v/>
      </c>
      <c r="N59" s="190"/>
      <c r="O59" s="193"/>
      <c r="P59" s="194"/>
      <c r="Q59" s="81" t="str">
        <f>IF(P59*15=0,"",P59*15)</f>
        <v/>
      </c>
      <c r="R59" s="190"/>
      <c r="S59" s="81" t="str">
        <f>IF(R59*15=0,"",R59*15)</f>
        <v/>
      </c>
      <c r="T59" s="190"/>
      <c r="U59" s="191"/>
      <c r="V59" s="192"/>
      <c r="W59" s="81" t="str">
        <f>IF(V59*15=0,"",V59*15)</f>
        <v/>
      </c>
      <c r="X59" s="190"/>
      <c r="Y59" s="81" t="str">
        <f>IF(X59*15=0,"",X59*15)</f>
        <v/>
      </c>
      <c r="Z59" s="190"/>
      <c r="AA59" s="193"/>
      <c r="AB59" s="192"/>
      <c r="AC59" s="81" t="str">
        <f>IF(AB59*15=0,"",AB59*15)</f>
        <v/>
      </c>
      <c r="AD59" s="190"/>
      <c r="AE59" s="81" t="str">
        <f>IF(AD59*15=0,"",AD59*15)</f>
        <v/>
      </c>
      <c r="AF59" s="190"/>
      <c r="AG59" s="193"/>
      <c r="AH59" s="194"/>
      <c r="AI59" s="81" t="str">
        <f>IF(AH59*15=0,"",AH59*15)</f>
        <v/>
      </c>
      <c r="AJ59" s="190"/>
      <c r="AK59" s="81" t="str">
        <f>IF(AJ59*15=0,"",AJ59*15)</f>
        <v/>
      </c>
      <c r="AL59" s="190"/>
      <c r="AM59" s="191"/>
      <c r="AN59" s="195" t="str">
        <f>IF(D59+J59+P59+V59+AB59+AH59=0,"",D59+J59+P59+V59+AB59+AH59)</f>
        <v/>
      </c>
      <c r="AO59" s="81" t="str">
        <f>IF((D59+J59+P59+V59+AB59+AH59)*15=0,"",(D59+J59+P59+V59+AB59+AH59)*15)</f>
        <v/>
      </c>
      <c r="AP59" s="81" t="str">
        <f>IF(F59+L59+R59+X59+AD59+AJ59=0,"",F59+L59+R59+X59+AD59+AJ59)</f>
        <v/>
      </c>
      <c r="AQ59" s="81" t="str">
        <f>IF((F59+L59+R59+X59+AD59+AJ59)*15=0,"",(F59+L59+R59+X59+AD59+AJ59)*15)</f>
        <v/>
      </c>
      <c r="AR59" s="81" t="str">
        <f>IF(H59+N59+T59+Z59+AF59+AL59=0,"",H59+N59+T59+Z59+AF59+AL59)</f>
        <v/>
      </c>
      <c r="AS59" s="196" t="str">
        <f>IF(D59+F59+J59+L59+P59+R59+V59+X59+AB59+AD59+AH59+AJ59=0,"",D59+F59+J59+L59+P59+R59+V59+X59+AB59+AD59+AH59+AJ59)</f>
        <v/>
      </c>
    </row>
    <row r="60" spans="1:45" s="10" customFormat="1" ht="15.75" customHeight="1" thickBot="1">
      <c r="A60" s="281"/>
      <c r="B60" s="148"/>
      <c r="C60" s="197" t="s">
        <v>63</v>
      </c>
      <c r="D60" s="154">
        <f>IF(SUM(D49:D59)=0,"",SUM(D49:D59))</f>
        <v>5</v>
      </c>
      <c r="E60" s="21">
        <f>IF(SUM(D49:D59)=0,"",SUM(D49:D59)*15)</f>
        <v>75</v>
      </c>
      <c r="F60" s="21">
        <f>IF(SUM(F49:F59)=0,"",SUM(F49:F59))</f>
        <v>8</v>
      </c>
      <c r="G60" s="21">
        <f>IF(SUM(F49:F59)=0,"",SUM(F49:F59)*15)</f>
        <v>120</v>
      </c>
      <c r="H60" s="151">
        <f>IF(SUM(H49:H59)=0,"",SUM(H49:H59))</f>
        <v>8</v>
      </c>
      <c r="I60" s="198">
        <f>IF(SUM(D49:D59)+SUM(F49:F59)=0,"",SUM(D49:D59)+SUM(F49:F59))</f>
        <v>13</v>
      </c>
      <c r="J60" s="150" t="str">
        <f>IF(SUM(J49:J59)=0,"",SUM(J49:J59))</f>
        <v/>
      </c>
      <c r="K60" s="21" t="str">
        <f>IF(SUM(J49:J59)=0,"",SUM(J49:J59)*15)</f>
        <v/>
      </c>
      <c r="L60" s="21" t="str">
        <f>IF(SUM(L49:L59)=0,"",SUM(L49:L59))</f>
        <v/>
      </c>
      <c r="M60" s="21" t="str">
        <f>IF(SUM(L49:L59)=0,"",SUM(L49:L59)*15)</f>
        <v/>
      </c>
      <c r="N60" s="151" t="str">
        <f>IF(SUM(N49:N59)=0,"",SUM(N49:N59))</f>
        <v/>
      </c>
      <c r="O60" s="199" t="str">
        <f>IF(SUM(J49:J59)+SUM(L49:L59)=0,"",SUM(J49:J59)+SUM(L49:L59))</f>
        <v/>
      </c>
      <c r="P60" s="154" t="str">
        <f>IF(SUM(P49:P59)=0,"",SUM(P49:P59))</f>
        <v/>
      </c>
      <c r="Q60" s="21" t="str">
        <f>IF(SUM(P49:P59)=0,"",SUM(P49:P59)*15)</f>
        <v/>
      </c>
      <c r="R60" s="21" t="str">
        <f>IF(SUM(R49:R59)=0,"",SUM(R49:R59))</f>
        <v/>
      </c>
      <c r="S60" s="21" t="str">
        <f>IF(SUM(R49:R59)=0,"",SUM(R49:R59)*15)</f>
        <v/>
      </c>
      <c r="T60" s="151" t="str">
        <f>IF(SUM(T49:T59)=0,"",SUM(T49:T59))</f>
        <v/>
      </c>
      <c r="U60" s="198" t="str">
        <f>IF(SUM(P49:P59)+SUM(R49:R59)=0,"",SUM(P49:P59)+SUM(R49:R59))</f>
        <v/>
      </c>
      <c r="V60" s="150" t="str">
        <f>IF(SUM(V49:V59)=0,"",SUM(V49:V59))</f>
        <v/>
      </c>
      <c r="W60" s="21" t="str">
        <f>IF(SUM(V49:V59)=0,"",SUM(V49:V59)*15)</f>
        <v/>
      </c>
      <c r="X60" s="21" t="str">
        <f>IF(SUM(X49:X59)=0,"",SUM(X49:X59))</f>
        <v/>
      </c>
      <c r="Y60" s="21" t="str">
        <f>IF(SUM(X49:X59)=0,"",SUM(X49:X59)*15)</f>
        <v/>
      </c>
      <c r="Z60" s="151" t="str">
        <f>IF(SUM(Z49:Z59)=0,"",SUM(Z49:Z59))</f>
        <v/>
      </c>
      <c r="AA60" s="199" t="str">
        <f>IF(SUM(V49:V59)+SUM(X49:X59)=0,"",SUM(V49:V59)+SUM(X49:X59))</f>
        <v/>
      </c>
      <c r="AB60" s="150" t="str">
        <f>IF(SUM(AB49:AB59)=0,"",SUM(AB49:AB59))</f>
        <v/>
      </c>
      <c r="AC60" s="21" t="str">
        <f>IF(SUM(AB49:AB59)=0,"",SUM(AB49:AB59)*15)</f>
        <v/>
      </c>
      <c r="AD60" s="21" t="str">
        <f>IF(SUM(AD49:AD59)=0,"",SUM(AD49:AD59))</f>
        <v/>
      </c>
      <c r="AE60" s="21" t="str">
        <f>IF(SUM(AD49:AD59)=0,"",SUM(AD49:AD59)*15)</f>
        <v/>
      </c>
      <c r="AF60" s="151" t="str">
        <f>IF(SUM(AF49:AF59)=0,"",SUM(AF49:AF59))</f>
        <v/>
      </c>
      <c r="AG60" s="199" t="str">
        <f>IF(SUM(AB49:AB59)+SUM(AD49:AD59)=0,"",SUM(AB49:AB59)+SUM(AD49:AD59))</f>
        <v/>
      </c>
      <c r="AH60" s="154" t="str">
        <f>IF(SUM(AH49:AH59)=0,"",SUM(AH49:AH59))</f>
        <v/>
      </c>
      <c r="AI60" s="21" t="str">
        <f>IF(SUM(AH49:AH59)=0,"",SUM(AH49:AH59)*15)</f>
        <v/>
      </c>
      <c r="AJ60" s="21" t="str">
        <f>IF(SUM(AJ49:AJ59)=0,"",SUM(AJ49:AJ59))</f>
        <v/>
      </c>
      <c r="AK60" s="21" t="str">
        <f>IF(SUM(AJ49:AJ59)=0,"",SUM(AJ49:AJ59)*15)</f>
        <v/>
      </c>
      <c r="AL60" s="151" t="str">
        <f>IF(SUM(AL49:AL59)=0,"",SUM(AL49:AL59))</f>
        <v/>
      </c>
      <c r="AM60" s="198" t="str">
        <f>IF(SUM(AH49:AH59)+SUM(AJ49:AJ59)=0,"",SUM(AH49:AH59)+SUM(AJ49:AJ59))</f>
        <v/>
      </c>
      <c r="AN60" s="157">
        <f>IF(SUM(AN49:AN59)=0,"",SUM(AN49:AN59))</f>
        <v>5</v>
      </c>
      <c r="AO60" s="21">
        <f>IF(SUM(AN49:AN59)=0,"",SUM(AN49:AN59)*15)</f>
        <v>75</v>
      </c>
      <c r="AP60" s="21">
        <f>IF(SUM(AP49:AP59)=0,"",SUM(AP49:AP59))</f>
        <v>8</v>
      </c>
      <c r="AQ60" s="21">
        <f>IF(SUM(AP49:AP59)=0,"",SUM(AP49:AP59)*15)</f>
        <v>120</v>
      </c>
      <c r="AR60" s="151">
        <f>IF(SUM(AR49:AR59)=0,"",SUM(AR49:AR59))</f>
        <v>8</v>
      </c>
      <c r="AS60" s="158">
        <f>IF(SUM(AS49:AS59)=0,"",SUM(AS49:AS59))</f>
        <v>13</v>
      </c>
    </row>
    <row r="61" spans="1:45" s="10" customFormat="1" ht="15.75" customHeight="1" thickBot="1">
      <c r="A61" s="289"/>
      <c r="B61" s="159"/>
      <c r="C61" s="200" t="s">
        <v>64</v>
      </c>
      <c r="D61" s="201">
        <f>IF(SUM(D29:D46)+SUM(D49:D59)=0,"",SUM(D29:D46)+SUM(D49:D59))</f>
        <v>9</v>
      </c>
      <c r="E61" s="80">
        <f>IF((SUM(D29:D46)+SUM(D49:D59))=0,"",(SUM(D29:D46)+SUM(D49:D59))*15)</f>
        <v>135</v>
      </c>
      <c r="F61" s="80">
        <f>IF(SUM(F29:F46)+SUM(F49:F59)=0,"",SUM(F29:F46)+SUM(F49:F59))</f>
        <v>14</v>
      </c>
      <c r="G61" s="80">
        <f>IF((SUM(F29:F46)+SUM(F49:F59))=0,"",(SUM(F29:F46)+SUM(F49:F59))*15)</f>
        <v>210</v>
      </c>
      <c r="H61" s="202">
        <f>IF(SUM(H29:H46)+SUM(H49:H59)=0,"",SUM(H29:H46)+SUM(H49:H59))</f>
        <v>20</v>
      </c>
      <c r="I61" s="203">
        <f>IF(SUM(D29:D46)+SUM(D49:D59)+SUM(F29:F46)+SUM(F49:F59)=0,"",SUM(D29:D46)+SUM(D49:D59)+SUM(F29:F46)+SUM(F49:F59))</f>
        <v>23</v>
      </c>
      <c r="J61" s="204">
        <f>IF(SUM(J29:J46)+SUM(J49:J59)=0,"",SUM(J29:J46)+SUM(J49:J59))</f>
        <v>5</v>
      </c>
      <c r="K61" s="82">
        <f>IF((SUM(J29:J46)+SUM(J49:J59))=0,"",(SUM(J29:J46)+SUM(J49:J59))*15)</f>
        <v>75</v>
      </c>
      <c r="L61" s="82">
        <f>IF(SUM(L29:L46)+SUM(L49:L59)=0,"",SUM(L29:L46)+SUM(L49:L59))</f>
        <v>9</v>
      </c>
      <c r="M61" s="82">
        <f>IF((SUM(L29:L46)+SUM(L49:L59))=0,"",(SUM(L29:L46)+SUM(L49:L59))*15)</f>
        <v>135</v>
      </c>
      <c r="N61" s="82">
        <f>IF(SUM(N29:N46)+SUM(N49:N59)=0,"",SUM(N29:N46)+SUM(N49:N59))</f>
        <v>20</v>
      </c>
      <c r="O61" s="205">
        <f>IF(SUM(J29:J46)+SUM(J49:J59)+SUM(L29:L46)+SUM(L49:L59)=0,"",SUM(J29:J46)+SUM(J49:J59)+SUM(L29:L46)+SUM(L49:L59))</f>
        <v>14</v>
      </c>
      <c r="P61" s="201">
        <f>IF(SUM(P29:P46)+SUM(P49:P59)=0,"",SUM(P29:P46)+SUM(P49:P59))</f>
        <v>5</v>
      </c>
      <c r="Q61" s="80">
        <f>IF((SUM(P29:P46)+SUM(P49:P59))=0,"",(SUM(P29:P46)+SUM(P49:P59))*15)</f>
        <v>75</v>
      </c>
      <c r="R61" s="80">
        <f>IF(SUM(R29:R46)+SUM(R49:R59)=0,"",SUM(R29:R46)+SUM(R49:R59))</f>
        <v>5</v>
      </c>
      <c r="S61" s="80">
        <f>IF((SUM(R29:R46)+SUM(R49:R59))=0,"",(SUM(R29:R46)+SUM(R49:R59))*15)</f>
        <v>75</v>
      </c>
      <c r="T61" s="80">
        <f>IF(SUM(T29:T46)+SUM(T49:T59)=0,"",SUM(T29:T46)+SUM(T49:T59))</f>
        <v>20</v>
      </c>
      <c r="U61" s="206">
        <f>IF(SUM(P29:P46)+SUM(P49:P59)+SUM(R29:R46)+SUM(R49:R59)=0,"",SUM(P29:P46)+SUM(P49:P59)+SUM(R29:R46)+SUM(R49:R59))</f>
        <v>10</v>
      </c>
      <c r="V61" s="204">
        <f>IF(SUM(V29:V46)+SUM(V49:V59)=0,"",SUM(V29:V46)+SUM(V49:V59))</f>
        <v>5</v>
      </c>
      <c r="W61" s="82">
        <f>IF((SUM(V29:V46)+SUM(V49:V59))=0,"",(SUM(V29:V46)+SUM(V49:V59))*15)</f>
        <v>75</v>
      </c>
      <c r="X61" s="82">
        <f>IF(SUM(X29:X46)+SUM(X49:X59)=0,"",SUM(X29:X46)+SUM(X49:X59))</f>
        <v>2</v>
      </c>
      <c r="Y61" s="82">
        <f>IF((SUM(X29:X46)+SUM(X49:X59))=0,"",(SUM(X29:X46)+SUM(X49:X59))*15)</f>
        <v>30</v>
      </c>
      <c r="Z61" s="82">
        <f>IF(SUM(Z29:Z46)+SUM(Z49:Z59)=0,"",SUM(Z29:Z46)+SUM(Z49:Z59))</f>
        <v>8</v>
      </c>
      <c r="AA61" s="205">
        <f>IF(SUM(V29:V46)+SUM(V49:V59)+SUM(X29:X46)+SUM(X49:X59)=0,"",SUM(V29:V46)+SUM(V49:V59)+SUM(X29:X46)+SUM(X49:X59))</f>
        <v>7</v>
      </c>
      <c r="AB61" s="204">
        <f>IF(SUM(AB29:AB46)+SUM(AB49:AB59)=0,"",SUM(AB29:AB46)+SUM(AB49:AB59))</f>
        <v>4</v>
      </c>
      <c r="AC61" s="82">
        <f>IF((SUM(AB29:AB46)+SUM(AB49:AB59))=0,"",(SUM(AB29:AB46)+SUM(AB49:AB59))*15)</f>
        <v>60</v>
      </c>
      <c r="AD61" s="82">
        <f>IF(SUM(AD29:AD46)+SUM(AD49:AD59)=0,"",SUM(AD29:AD46)+SUM(AD49:AD59))</f>
        <v>2</v>
      </c>
      <c r="AE61" s="82">
        <f>IF((SUM(AD29:AD46)+SUM(AD49:AD59))=0,"",(SUM(AD29:AD46)+SUM(AD49:AD59))*15)</f>
        <v>30</v>
      </c>
      <c r="AF61" s="82">
        <f>IF(SUM(AF29:AF46)+SUM(AF49:AF59)=0,"",SUM(AF29:AF46)+SUM(AF49:AF59))</f>
        <v>10</v>
      </c>
      <c r="AG61" s="205">
        <f>IF(SUM(AB29:AB46)+SUM(AB49:AB59)+SUM(AD29:AD46)+SUM(AD49:AD59)=0,"",SUM(AB29:AB46)+SUM(AB49:AB59)+SUM(AD29:AD46)+SUM(AD49:AD59))</f>
        <v>6</v>
      </c>
      <c r="AH61" s="201" t="str">
        <f>IF(SUM(AH29:AH46)+SUM(AH49:AH59)=0,"",SUM(AH29:AH46)+SUM(AH49:AH59))</f>
        <v/>
      </c>
      <c r="AI61" s="80" t="str">
        <f>IF((SUM(AH29:AH46)+SUM(AH49:AH59))=0,"",(SUM(AH29:AH46)+SUM(AH49:AH59))*15)</f>
        <v/>
      </c>
      <c r="AJ61" s="80" t="str">
        <f>IF(SUM(AJ29:AJ46)+SUM(AJ49:AJ59)=0,"",SUM(AJ29:AJ46)+SUM(AJ49:AJ59))</f>
        <v/>
      </c>
      <c r="AK61" s="80" t="str">
        <f>IF((SUM(AJ29:AJ46)+SUM(AJ49:AJ59))=0,"",(SUM(AJ29:AJ46)+SUM(AJ49:AJ59))*15)</f>
        <v/>
      </c>
      <c r="AL61" s="80" t="str">
        <f>IF(SUM(AL29:AL46)+SUM(AL49:AL59)=0,"",SUM(AL29:AL46)+SUM(AL49:AL59))</f>
        <v/>
      </c>
      <c r="AM61" s="206" t="str">
        <f>IF(SUM(AH29:AH46)+SUM(AH49:AH59)+SUM(AJ29:AJ46)+SUM(AJ49:AJ59)=0,"",SUM(AH29:AH46)+SUM(AH49:AH59)+SUM(AJ29:AJ46)+SUM(AJ49:AJ59))</f>
        <v/>
      </c>
      <c r="AN61" s="207">
        <f>IF(SUM(AN29:AN46)+SUM(AN49:AN59)=0,"",SUM(AN29:AN46)+SUM(AN49:AN59))</f>
        <v>28</v>
      </c>
      <c r="AO61" s="82">
        <f>IF((SUM(AN29:AN46)+SUM(AN49:AN59))=0,"",(SUM(AN29:AN46)+SUM(AN49:AN59))*15)</f>
        <v>420</v>
      </c>
      <c r="AP61" s="82">
        <f>IF(SUM(AP29:AP46)+SUM(AP49:AP59)=0,"",SUM(AP29:AP46)+SUM(AP49:AP59))</f>
        <v>32</v>
      </c>
      <c r="AQ61" s="82">
        <f>IF((SUM(AP29:AP46)+SUM(AP49:AP59))=0,"",(SUM(AP29:AP46)+SUM(AP49:AP59))*15)</f>
        <v>480</v>
      </c>
      <c r="AR61" s="82">
        <f>IF(SUM(AR29:AR46)+SUM(AR49:AR59)=0,"",SUM(AR29:AR46)+SUM(AR49:AR59))</f>
        <v>78</v>
      </c>
      <c r="AS61" s="208">
        <f>IF(SUM(AS29:AS46)+SUM(AS49:AS59)=0,"",SUM(AS29:AS46)+SUM(AS49:AS59))</f>
        <v>60</v>
      </c>
    </row>
    <row r="62" spans="1:45" s="10" customFormat="1" ht="15.75" customHeight="1" thickTop="1">
      <c r="A62" s="290" t="s">
        <v>9</v>
      </c>
      <c r="B62" s="209"/>
      <c r="C62" s="210" t="s">
        <v>20</v>
      </c>
      <c r="D62" s="211"/>
      <c r="E62" s="212"/>
      <c r="F62" s="211"/>
      <c r="G62" s="212"/>
      <c r="H62" s="211"/>
      <c r="I62" s="213"/>
      <c r="J62" s="211"/>
      <c r="K62" s="212"/>
      <c r="L62" s="211"/>
      <c r="M62" s="212"/>
      <c r="N62" s="211"/>
      <c r="O62" s="213"/>
      <c r="P62" s="211"/>
      <c r="Q62" s="212"/>
      <c r="R62" s="211"/>
      <c r="S62" s="212"/>
      <c r="T62" s="211"/>
      <c r="U62" s="213"/>
      <c r="V62" s="211"/>
      <c r="W62" s="212"/>
      <c r="X62" s="211"/>
      <c r="Y62" s="212"/>
      <c r="Z62" s="211"/>
      <c r="AA62" s="213"/>
      <c r="AB62" s="213"/>
      <c r="AC62" s="213"/>
      <c r="AD62" s="213"/>
      <c r="AE62" s="213"/>
      <c r="AF62" s="213"/>
      <c r="AG62" s="213"/>
      <c r="AH62" s="211"/>
      <c r="AI62" s="212"/>
      <c r="AJ62" s="211"/>
      <c r="AK62" s="212"/>
      <c r="AL62" s="211"/>
      <c r="AM62" s="213"/>
      <c r="AN62" s="214"/>
      <c r="AO62" s="211"/>
      <c r="AP62" s="211"/>
      <c r="AQ62" s="211"/>
      <c r="AR62" s="211"/>
      <c r="AS62" s="215"/>
    </row>
    <row r="63" spans="1:45" ht="15.75" customHeight="1">
      <c r="A63" s="280" t="s">
        <v>187</v>
      </c>
      <c r="B63" s="15" t="s">
        <v>134</v>
      </c>
      <c r="C63" s="13" t="s">
        <v>188</v>
      </c>
      <c r="D63" s="120"/>
      <c r="E63" s="14" t="str">
        <f t="shared" ref="E63:E98" si="49">IF(D63*15=0,"",D63*15)</f>
        <v/>
      </c>
      <c r="F63" s="120"/>
      <c r="G63" s="14" t="str">
        <f t="shared" ref="G63:G98" si="50">IF(F63*15=0,"",F63*15)</f>
        <v/>
      </c>
      <c r="H63" s="120"/>
      <c r="I63" s="128"/>
      <c r="J63" s="121"/>
      <c r="K63" s="14" t="str">
        <f t="shared" ref="K63:K98" si="51">IF(J63*15=0,"",J63*15)</f>
        <v/>
      </c>
      <c r="L63" s="120"/>
      <c r="M63" s="14" t="str">
        <f t="shared" ref="M63:M98" si="52">IF(L63*15=0,"",L63*15)</f>
        <v/>
      </c>
      <c r="N63" s="120"/>
      <c r="O63" s="127"/>
      <c r="P63" s="121">
        <v>1</v>
      </c>
      <c r="Q63" s="14">
        <f t="shared" ref="Q63:Q98" si="53">IF(P63*15=0,"",P63*15)</f>
        <v>15</v>
      </c>
      <c r="R63" s="120">
        <v>1</v>
      </c>
      <c r="S63" s="14">
        <f t="shared" ref="S63:S98" si="54">IF(R63*15=0,"",R63*15)</f>
        <v>15</v>
      </c>
      <c r="T63" s="120">
        <v>2</v>
      </c>
      <c r="U63" s="127" t="s">
        <v>72</v>
      </c>
      <c r="V63" s="121"/>
      <c r="W63" s="14" t="str">
        <f t="shared" ref="W63:W98" si="55">IF(V63*15=0,"",V63*15)</f>
        <v/>
      </c>
      <c r="X63" s="120"/>
      <c r="Y63" s="14" t="str">
        <f t="shared" ref="Y63:Y98" si="56">IF(X63*15=0,"",X63*15)</f>
        <v/>
      </c>
      <c r="Z63" s="120"/>
      <c r="AA63" s="127"/>
      <c r="AB63" s="121"/>
      <c r="AC63" s="14" t="str">
        <f t="shared" ref="AC63:AC98" si="57">IF(AB63*15=0,"",AB63*15)</f>
        <v/>
      </c>
      <c r="AD63" s="120"/>
      <c r="AE63" s="14" t="str">
        <f t="shared" ref="AE63:AE98" si="58">IF(AD63*15=0,"",AD63*15)</f>
        <v/>
      </c>
      <c r="AF63" s="120"/>
      <c r="AG63" s="127"/>
      <c r="AH63" s="120"/>
      <c r="AI63" s="14" t="str">
        <f t="shared" ref="AI63:AI98" si="59">IF(AH63*15=0,"",AH63*15)</f>
        <v/>
      </c>
      <c r="AJ63" s="120"/>
      <c r="AK63" s="14" t="str">
        <f t="shared" ref="AK63:AK98" si="60">IF(AJ63*15=0,"",AJ63*15)</f>
        <v/>
      </c>
      <c r="AL63" s="120"/>
      <c r="AM63" s="120" t="s">
        <v>307</v>
      </c>
      <c r="AN63" s="16">
        <f t="shared" ref="AN63:AN98" si="61">IF(D63+J63+P63+V63+AB63+AH63=0,"",D63+J63+P63+V63+AB63+AH63)</f>
        <v>1</v>
      </c>
      <c r="AO63" s="14">
        <f t="shared" ref="AO63:AO98" si="62">IF((D63+J63+P63+V63+AB63+AH63)*15=0,"",(D63+J63+P63+V63+AB63+AH63)*15)</f>
        <v>15</v>
      </c>
      <c r="AP63" s="17">
        <f t="shared" ref="AP63:AP98" si="63">IF(F63+L63+R63+X63+AD63+AJ63=0,"",F63+L63+R63+X63+AD63+AJ63)</f>
        <v>1</v>
      </c>
      <c r="AQ63" s="14">
        <f t="shared" ref="AQ63:AQ98" si="64">IF((F63+L63+R63+X63+AD63+AJ63)*15=0,"",(F63+L63+R63+X63+AD63+AJ63)*15)</f>
        <v>15</v>
      </c>
      <c r="AR63" s="17">
        <f t="shared" ref="AR63:AR98" si="65">IF(H63+N63+T63+Z63+AF63+AL63=0,"",H63+N63+T63+Z63+AF63+AL63)</f>
        <v>2</v>
      </c>
      <c r="AS63" s="18">
        <f t="shared" ref="AS63:AS98" si="66">IF(D63+F63+J63+L63+P63+R63+V63+X63+AB63+AD63+AH63+AJ63=0,"",D63+F63+J63+L63+P63+R63+V63+X63+AB63+AD63+AH63+AJ63)</f>
        <v>2</v>
      </c>
    </row>
    <row r="64" spans="1:45" ht="15.75" customHeight="1">
      <c r="A64" s="280"/>
      <c r="B64" s="15" t="s">
        <v>159</v>
      </c>
      <c r="C64" s="13" t="s">
        <v>142</v>
      </c>
      <c r="D64" s="120"/>
      <c r="E64" s="14" t="str">
        <f t="shared" si="49"/>
        <v/>
      </c>
      <c r="F64" s="120"/>
      <c r="G64" s="14" t="str">
        <f t="shared" si="50"/>
        <v/>
      </c>
      <c r="H64" s="120"/>
      <c r="I64" s="128"/>
      <c r="J64" s="121"/>
      <c r="K64" s="14" t="str">
        <f t="shared" si="51"/>
        <v/>
      </c>
      <c r="L64" s="120"/>
      <c r="M64" s="14" t="str">
        <f t="shared" si="52"/>
        <v/>
      </c>
      <c r="N64" s="120"/>
      <c r="O64" s="127"/>
      <c r="P64" s="121"/>
      <c r="Q64" s="14" t="str">
        <f t="shared" si="53"/>
        <v/>
      </c>
      <c r="R64" s="120"/>
      <c r="S64" s="14" t="str">
        <f t="shared" si="54"/>
        <v/>
      </c>
      <c r="T64" s="120"/>
      <c r="U64" s="127"/>
      <c r="V64" s="133">
        <v>1</v>
      </c>
      <c r="W64" s="14">
        <f t="shared" si="55"/>
        <v>15</v>
      </c>
      <c r="X64" s="125">
        <v>1</v>
      </c>
      <c r="Y64" s="14">
        <f t="shared" si="56"/>
        <v>15</v>
      </c>
      <c r="Z64" s="125">
        <v>3</v>
      </c>
      <c r="AA64" s="130" t="s">
        <v>72</v>
      </c>
      <c r="AB64" s="121"/>
      <c r="AC64" s="14" t="str">
        <f t="shared" si="57"/>
        <v/>
      </c>
      <c r="AD64" s="120"/>
      <c r="AE64" s="14" t="str">
        <f t="shared" si="58"/>
        <v/>
      </c>
      <c r="AF64" s="120"/>
      <c r="AG64" s="127"/>
      <c r="AH64" s="120"/>
      <c r="AI64" s="14" t="str">
        <f t="shared" si="59"/>
        <v/>
      </c>
      <c r="AJ64" s="120"/>
      <c r="AK64" s="14" t="str">
        <f t="shared" si="60"/>
        <v/>
      </c>
      <c r="AL64" s="120"/>
      <c r="AM64" s="120"/>
      <c r="AN64" s="16">
        <f t="shared" si="61"/>
        <v>1</v>
      </c>
      <c r="AO64" s="14">
        <f t="shared" si="62"/>
        <v>15</v>
      </c>
      <c r="AP64" s="17">
        <f t="shared" si="63"/>
        <v>1</v>
      </c>
      <c r="AQ64" s="14">
        <f t="shared" si="64"/>
        <v>15</v>
      </c>
      <c r="AR64" s="17">
        <f t="shared" si="65"/>
        <v>3</v>
      </c>
      <c r="AS64" s="18">
        <f t="shared" si="66"/>
        <v>2</v>
      </c>
    </row>
    <row r="65" spans="1:45" ht="15.75" customHeight="1">
      <c r="A65" s="280" t="s">
        <v>189</v>
      </c>
      <c r="B65" s="15" t="s">
        <v>134</v>
      </c>
      <c r="C65" s="13" t="s">
        <v>190</v>
      </c>
      <c r="D65" s="120"/>
      <c r="E65" s="14" t="str">
        <f t="shared" si="49"/>
        <v/>
      </c>
      <c r="F65" s="120"/>
      <c r="G65" s="14" t="str">
        <f t="shared" si="50"/>
        <v/>
      </c>
      <c r="H65" s="120"/>
      <c r="I65" s="128"/>
      <c r="J65" s="121"/>
      <c r="K65" s="14" t="str">
        <f t="shared" si="51"/>
        <v/>
      </c>
      <c r="L65" s="120"/>
      <c r="M65" s="14" t="str">
        <f t="shared" si="52"/>
        <v/>
      </c>
      <c r="N65" s="120"/>
      <c r="O65" s="127"/>
      <c r="P65" s="121"/>
      <c r="Q65" s="14" t="str">
        <f t="shared" si="53"/>
        <v/>
      </c>
      <c r="R65" s="120"/>
      <c r="S65" s="14" t="str">
        <f t="shared" si="54"/>
        <v/>
      </c>
      <c r="T65" s="120"/>
      <c r="U65" s="127"/>
      <c r="V65" s="131">
        <v>1</v>
      </c>
      <c r="W65" s="14">
        <f t="shared" si="55"/>
        <v>15</v>
      </c>
      <c r="X65" s="125">
        <v>1</v>
      </c>
      <c r="Y65" s="14">
        <f t="shared" si="56"/>
        <v>15</v>
      </c>
      <c r="Z65" s="124">
        <v>2</v>
      </c>
      <c r="AA65" s="130" t="s">
        <v>83</v>
      </c>
      <c r="AB65" s="121"/>
      <c r="AC65" s="14" t="str">
        <f t="shared" si="57"/>
        <v/>
      </c>
      <c r="AD65" s="120"/>
      <c r="AE65" s="14" t="str">
        <f t="shared" si="58"/>
        <v/>
      </c>
      <c r="AF65" s="120"/>
      <c r="AG65" s="127"/>
      <c r="AH65" s="120"/>
      <c r="AI65" s="14" t="str">
        <f t="shared" si="59"/>
        <v/>
      </c>
      <c r="AJ65" s="120"/>
      <c r="AK65" s="14" t="str">
        <f t="shared" si="60"/>
        <v/>
      </c>
      <c r="AL65" s="120"/>
      <c r="AM65" s="120"/>
      <c r="AN65" s="16">
        <f t="shared" si="61"/>
        <v>1</v>
      </c>
      <c r="AO65" s="14">
        <f t="shared" si="62"/>
        <v>15</v>
      </c>
      <c r="AP65" s="17">
        <f t="shared" si="63"/>
        <v>1</v>
      </c>
      <c r="AQ65" s="14">
        <f t="shared" si="64"/>
        <v>15</v>
      </c>
      <c r="AR65" s="17">
        <f t="shared" si="65"/>
        <v>2</v>
      </c>
      <c r="AS65" s="18">
        <f t="shared" si="66"/>
        <v>2</v>
      </c>
    </row>
    <row r="66" spans="1:45" ht="15.75" customHeight="1">
      <c r="A66" s="280" t="s">
        <v>191</v>
      </c>
      <c r="B66" s="15" t="s">
        <v>134</v>
      </c>
      <c r="C66" s="13" t="s">
        <v>192</v>
      </c>
      <c r="D66" s="120"/>
      <c r="E66" s="14" t="str">
        <f t="shared" si="49"/>
        <v/>
      </c>
      <c r="F66" s="120"/>
      <c r="G66" s="14" t="str">
        <f t="shared" si="50"/>
        <v/>
      </c>
      <c r="H66" s="120"/>
      <c r="I66" s="128"/>
      <c r="J66" s="121"/>
      <c r="K66" s="14" t="str">
        <f t="shared" si="51"/>
        <v/>
      </c>
      <c r="L66" s="120"/>
      <c r="M66" s="14" t="str">
        <f t="shared" si="52"/>
        <v/>
      </c>
      <c r="N66" s="120"/>
      <c r="O66" s="127"/>
      <c r="P66" s="121"/>
      <c r="Q66" s="14" t="str">
        <f t="shared" si="53"/>
        <v/>
      </c>
      <c r="R66" s="120"/>
      <c r="S66" s="14" t="str">
        <f t="shared" si="54"/>
        <v/>
      </c>
      <c r="T66" s="120"/>
      <c r="U66" s="127"/>
      <c r="V66" s="133">
        <v>1</v>
      </c>
      <c r="W66" s="14">
        <f t="shared" si="55"/>
        <v>15</v>
      </c>
      <c r="X66" s="125">
        <v>1</v>
      </c>
      <c r="Y66" s="14">
        <f t="shared" si="56"/>
        <v>15</v>
      </c>
      <c r="Z66" s="125">
        <v>4</v>
      </c>
      <c r="AA66" s="130" t="s">
        <v>17</v>
      </c>
      <c r="AB66" s="121"/>
      <c r="AC66" s="14" t="str">
        <f t="shared" si="57"/>
        <v/>
      </c>
      <c r="AD66" s="120"/>
      <c r="AE66" s="14" t="str">
        <f t="shared" si="58"/>
        <v/>
      </c>
      <c r="AF66" s="120"/>
      <c r="AG66" s="127"/>
      <c r="AH66" s="120"/>
      <c r="AI66" s="14" t="str">
        <f t="shared" si="59"/>
        <v/>
      </c>
      <c r="AJ66" s="120"/>
      <c r="AK66" s="14" t="str">
        <f t="shared" si="60"/>
        <v/>
      </c>
      <c r="AL66" s="120"/>
      <c r="AM66" s="120" t="s">
        <v>307</v>
      </c>
      <c r="AN66" s="16">
        <f t="shared" si="61"/>
        <v>1</v>
      </c>
      <c r="AO66" s="14">
        <f t="shared" si="62"/>
        <v>15</v>
      </c>
      <c r="AP66" s="17">
        <f t="shared" si="63"/>
        <v>1</v>
      </c>
      <c r="AQ66" s="14">
        <f t="shared" si="64"/>
        <v>15</v>
      </c>
      <c r="AR66" s="17">
        <f t="shared" si="65"/>
        <v>4</v>
      </c>
      <c r="AS66" s="18">
        <f t="shared" si="66"/>
        <v>2</v>
      </c>
    </row>
    <row r="67" spans="1:45" ht="15.75" customHeight="1">
      <c r="A67" s="280" t="s">
        <v>193</v>
      </c>
      <c r="B67" s="15" t="s">
        <v>134</v>
      </c>
      <c r="C67" s="13" t="s">
        <v>194</v>
      </c>
      <c r="D67" s="120"/>
      <c r="E67" s="14" t="str">
        <f t="shared" si="49"/>
        <v/>
      </c>
      <c r="F67" s="120"/>
      <c r="G67" s="14" t="str">
        <f t="shared" si="50"/>
        <v/>
      </c>
      <c r="H67" s="120"/>
      <c r="I67" s="128"/>
      <c r="J67" s="121"/>
      <c r="K67" s="14" t="str">
        <f t="shared" si="51"/>
        <v/>
      </c>
      <c r="L67" s="120"/>
      <c r="M67" s="14" t="str">
        <f t="shared" si="52"/>
        <v/>
      </c>
      <c r="N67" s="120"/>
      <c r="O67" s="127"/>
      <c r="P67" s="121"/>
      <c r="Q67" s="14" t="str">
        <f t="shared" si="53"/>
        <v/>
      </c>
      <c r="R67" s="120"/>
      <c r="S67" s="14" t="str">
        <f t="shared" si="54"/>
        <v/>
      </c>
      <c r="T67" s="120"/>
      <c r="U67" s="127"/>
      <c r="V67" s="133">
        <v>2</v>
      </c>
      <c r="W67" s="14">
        <f t="shared" si="55"/>
        <v>30</v>
      </c>
      <c r="X67" s="125"/>
      <c r="Y67" s="14" t="str">
        <f t="shared" si="56"/>
        <v/>
      </c>
      <c r="Z67" s="125">
        <v>4</v>
      </c>
      <c r="AA67" s="130" t="s">
        <v>72</v>
      </c>
      <c r="AB67" s="121"/>
      <c r="AC67" s="14" t="str">
        <f t="shared" si="57"/>
        <v/>
      </c>
      <c r="AD67" s="120"/>
      <c r="AE67" s="14" t="str">
        <f t="shared" si="58"/>
        <v/>
      </c>
      <c r="AF67" s="120"/>
      <c r="AG67" s="127"/>
      <c r="AH67" s="120"/>
      <c r="AI67" s="14" t="str">
        <f t="shared" si="59"/>
        <v/>
      </c>
      <c r="AJ67" s="120"/>
      <c r="AK67" s="14" t="str">
        <f t="shared" si="60"/>
        <v/>
      </c>
      <c r="AL67" s="120"/>
      <c r="AM67" s="120" t="s">
        <v>307</v>
      </c>
      <c r="AN67" s="16">
        <f t="shared" si="61"/>
        <v>2</v>
      </c>
      <c r="AO67" s="14">
        <f t="shared" si="62"/>
        <v>30</v>
      </c>
      <c r="AP67" s="17" t="str">
        <f t="shared" si="63"/>
        <v/>
      </c>
      <c r="AQ67" s="14" t="str">
        <f t="shared" si="64"/>
        <v/>
      </c>
      <c r="AR67" s="17">
        <f t="shared" si="65"/>
        <v>4</v>
      </c>
      <c r="AS67" s="18">
        <f t="shared" si="66"/>
        <v>2</v>
      </c>
    </row>
    <row r="68" spans="1:45" ht="15.75" customHeight="1">
      <c r="A68" s="280" t="s">
        <v>195</v>
      </c>
      <c r="B68" s="15" t="s">
        <v>134</v>
      </c>
      <c r="C68" s="13" t="s">
        <v>196</v>
      </c>
      <c r="D68" s="120"/>
      <c r="E68" s="14" t="str">
        <f t="shared" si="49"/>
        <v/>
      </c>
      <c r="F68" s="120"/>
      <c r="G68" s="14" t="str">
        <f t="shared" si="50"/>
        <v/>
      </c>
      <c r="H68" s="120"/>
      <c r="I68" s="128"/>
      <c r="J68" s="121"/>
      <c r="K68" s="14" t="str">
        <f t="shared" si="51"/>
        <v/>
      </c>
      <c r="L68" s="120"/>
      <c r="M68" s="14" t="str">
        <f t="shared" si="52"/>
        <v/>
      </c>
      <c r="N68" s="120"/>
      <c r="O68" s="127"/>
      <c r="P68" s="121"/>
      <c r="Q68" s="14" t="str">
        <f t="shared" si="53"/>
        <v/>
      </c>
      <c r="R68" s="120"/>
      <c r="S68" s="14" t="str">
        <f t="shared" si="54"/>
        <v/>
      </c>
      <c r="T68" s="120"/>
      <c r="U68" s="127"/>
      <c r="V68" s="133">
        <v>1</v>
      </c>
      <c r="W68" s="14">
        <f t="shared" si="55"/>
        <v>15</v>
      </c>
      <c r="X68" s="125">
        <v>1</v>
      </c>
      <c r="Y68" s="14">
        <f t="shared" si="56"/>
        <v>15</v>
      </c>
      <c r="Z68" s="125">
        <v>3</v>
      </c>
      <c r="AA68" s="130" t="s">
        <v>72</v>
      </c>
      <c r="AB68" s="121"/>
      <c r="AC68" s="14" t="str">
        <f t="shared" si="57"/>
        <v/>
      </c>
      <c r="AD68" s="120"/>
      <c r="AE68" s="14" t="str">
        <f t="shared" si="58"/>
        <v/>
      </c>
      <c r="AF68" s="120"/>
      <c r="AG68" s="127"/>
      <c r="AH68" s="120"/>
      <c r="AI68" s="14" t="str">
        <f t="shared" si="59"/>
        <v/>
      </c>
      <c r="AJ68" s="120"/>
      <c r="AK68" s="14" t="str">
        <f t="shared" si="60"/>
        <v/>
      </c>
      <c r="AL68" s="120"/>
      <c r="AM68" s="120"/>
      <c r="AN68" s="16">
        <f t="shared" si="61"/>
        <v>1</v>
      </c>
      <c r="AO68" s="14">
        <f t="shared" si="62"/>
        <v>15</v>
      </c>
      <c r="AP68" s="17">
        <f t="shared" si="63"/>
        <v>1</v>
      </c>
      <c r="AQ68" s="14">
        <f t="shared" si="64"/>
        <v>15</v>
      </c>
      <c r="AR68" s="17">
        <f t="shared" si="65"/>
        <v>3</v>
      </c>
      <c r="AS68" s="18">
        <f t="shared" si="66"/>
        <v>2</v>
      </c>
    </row>
    <row r="69" spans="1:45" ht="15.75" customHeight="1">
      <c r="A69" s="280" t="s">
        <v>197</v>
      </c>
      <c r="B69" s="15" t="s">
        <v>134</v>
      </c>
      <c r="C69" s="13" t="s">
        <v>198</v>
      </c>
      <c r="D69" s="124"/>
      <c r="E69" s="14" t="str">
        <f t="shared" si="49"/>
        <v/>
      </c>
      <c r="F69" s="124"/>
      <c r="G69" s="14" t="str">
        <f t="shared" si="50"/>
        <v/>
      </c>
      <c r="H69" s="124"/>
      <c r="I69" s="126"/>
      <c r="J69" s="131"/>
      <c r="K69" s="14" t="str">
        <f t="shared" si="51"/>
        <v/>
      </c>
      <c r="L69" s="124"/>
      <c r="M69" s="14" t="str">
        <f t="shared" si="52"/>
        <v/>
      </c>
      <c r="N69" s="124"/>
      <c r="O69" s="130"/>
      <c r="P69" s="131"/>
      <c r="Q69" s="14" t="str">
        <f t="shared" si="53"/>
        <v/>
      </c>
      <c r="R69" s="124"/>
      <c r="S69" s="14" t="str">
        <f t="shared" si="54"/>
        <v/>
      </c>
      <c r="T69" s="124"/>
      <c r="U69" s="130"/>
      <c r="V69" s="133">
        <v>2</v>
      </c>
      <c r="W69" s="14">
        <f t="shared" si="55"/>
        <v>30</v>
      </c>
      <c r="X69" s="125">
        <v>1</v>
      </c>
      <c r="Y69" s="14">
        <f t="shared" si="56"/>
        <v>15</v>
      </c>
      <c r="Z69" s="125">
        <v>2</v>
      </c>
      <c r="AA69" s="130" t="s">
        <v>17</v>
      </c>
      <c r="AB69" s="131"/>
      <c r="AC69" s="14" t="str">
        <f t="shared" si="57"/>
        <v/>
      </c>
      <c r="AD69" s="124"/>
      <c r="AE69" s="14" t="str">
        <f t="shared" si="58"/>
        <v/>
      </c>
      <c r="AF69" s="124"/>
      <c r="AG69" s="130"/>
      <c r="AH69" s="124"/>
      <c r="AI69" s="14" t="str">
        <f t="shared" si="59"/>
        <v/>
      </c>
      <c r="AJ69" s="124"/>
      <c r="AK69" s="14" t="str">
        <f t="shared" si="60"/>
        <v/>
      </c>
      <c r="AL69" s="124"/>
      <c r="AM69" s="124"/>
      <c r="AN69" s="16">
        <f t="shared" si="61"/>
        <v>2</v>
      </c>
      <c r="AO69" s="14">
        <f t="shared" si="62"/>
        <v>30</v>
      </c>
      <c r="AP69" s="17">
        <f t="shared" si="63"/>
        <v>1</v>
      </c>
      <c r="AQ69" s="14">
        <f t="shared" si="64"/>
        <v>15</v>
      </c>
      <c r="AR69" s="17">
        <f t="shared" si="65"/>
        <v>2</v>
      </c>
      <c r="AS69" s="18">
        <f t="shared" si="66"/>
        <v>3</v>
      </c>
    </row>
    <row r="70" spans="1:45" ht="15.75" customHeight="1">
      <c r="A70" s="280" t="s">
        <v>199</v>
      </c>
      <c r="B70" s="15" t="s">
        <v>134</v>
      </c>
      <c r="C70" s="13" t="s">
        <v>200</v>
      </c>
      <c r="D70" s="120"/>
      <c r="E70" s="14" t="str">
        <f t="shared" si="49"/>
        <v/>
      </c>
      <c r="F70" s="120"/>
      <c r="G70" s="14" t="str">
        <f t="shared" si="50"/>
        <v/>
      </c>
      <c r="H70" s="120"/>
      <c r="I70" s="128"/>
      <c r="J70" s="121"/>
      <c r="K70" s="14" t="str">
        <f t="shared" si="51"/>
        <v/>
      </c>
      <c r="L70" s="120"/>
      <c r="M70" s="14" t="str">
        <f t="shared" si="52"/>
        <v/>
      </c>
      <c r="N70" s="120"/>
      <c r="O70" s="127"/>
      <c r="P70" s="121"/>
      <c r="Q70" s="14" t="str">
        <f t="shared" si="53"/>
        <v/>
      </c>
      <c r="R70" s="120"/>
      <c r="S70" s="14" t="str">
        <f t="shared" si="54"/>
        <v/>
      </c>
      <c r="T70" s="120"/>
      <c r="U70" s="127"/>
      <c r="V70" s="133">
        <v>1</v>
      </c>
      <c r="W70" s="14">
        <f t="shared" si="55"/>
        <v>15</v>
      </c>
      <c r="X70" s="125">
        <v>1</v>
      </c>
      <c r="Y70" s="14">
        <f t="shared" si="56"/>
        <v>15</v>
      </c>
      <c r="Z70" s="125">
        <v>2</v>
      </c>
      <c r="AA70" s="130" t="s">
        <v>72</v>
      </c>
      <c r="AB70" s="121"/>
      <c r="AC70" s="14" t="str">
        <f t="shared" si="57"/>
        <v/>
      </c>
      <c r="AD70" s="120"/>
      <c r="AE70" s="14" t="str">
        <f t="shared" si="58"/>
        <v/>
      </c>
      <c r="AF70" s="120"/>
      <c r="AG70" s="127"/>
      <c r="AH70" s="120"/>
      <c r="AI70" s="14" t="str">
        <f t="shared" si="59"/>
        <v/>
      </c>
      <c r="AJ70" s="120"/>
      <c r="AK70" s="14" t="str">
        <f t="shared" si="60"/>
        <v/>
      </c>
      <c r="AL70" s="120"/>
      <c r="AM70" s="120"/>
      <c r="AN70" s="16">
        <f t="shared" si="61"/>
        <v>1</v>
      </c>
      <c r="AO70" s="14">
        <f t="shared" si="62"/>
        <v>15</v>
      </c>
      <c r="AP70" s="17">
        <f t="shared" si="63"/>
        <v>1</v>
      </c>
      <c r="AQ70" s="14">
        <f t="shared" si="64"/>
        <v>15</v>
      </c>
      <c r="AR70" s="17">
        <f t="shared" si="65"/>
        <v>2</v>
      </c>
      <c r="AS70" s="18">
        <f t="shared" si="66"/>
        <v>2</v>
      </c>
    </row>
    <row r="71" spans="1:45" ht="15.75" customHeight="1">
      <c r="A71" s="280" t="s">
        <v>201</v>
      </c>
      <c r="B71" s="15" t="s">
        <v>134</v>
      </c>
      <c r="C71" s="13" t="s">
        <v>202</v>
      </c>
      <c r="D71" s="120"/>
      <c r="E71" s="14" t="str">
        <f t="shared" si="49"/>
        <v/>
      </c>
      <c r="F71" s="120"/>
      <c r="G71" s="14" t="str">
        <f t="shared" si="50"/>
        <v/>
      </c>
      <c r="H71" s="120"/>
      <c r="I71" s="128"/>
      <c r="J71" s="121"/>
      <c r="K71" s="14" t="str">
        <f t="shared" si="51"/>
        <v/>
      </c>
      <c r="L71" s="120"/>
      <c r="M71" s="14" t="str">
        <f t="shared" si="52"/>
        <v/>
      </c>
      <c r="N71" s="120"/>
      <c r="O71" s="127"/>
      <c r="P71" s="121"/>
      <c r="Q71" s="14" t="str">
        <f t="shared" si="53"/>
        <v/>
      </c>
      <c r="R71" s="120"/>
      <c r="S71" s="14" t="str">
        <f t="shared" si="54"/>
        <v/>
      </c>
      <c r="T71" s="120"/>
      <c r="U71" s="127"/>
      <c r="V71" s="121"/>
      <c r="W71" s="14" t="str">
        <f t="shared" si="55"/>
        <v/>
      </c>
      <c r="X71" s="120"/>
      <c r="Y71" s="14" t="str">
        <f t="shared" si="56"/>
        <v/>
      </c>
      <c r="Z71" s="120"/>
      <c r="AA71" s="127"/>
      <c r="AB71" s="131">
        <v>1</v>
      </c>
      <c r="AC71" s="14">
        <f t="shared" si="57"/>
        <v>15</v>
      </c>
      <c r="AD71" s="124">
        <v>1</v>
      </c>
      <c r="AE71" s="14">
        <f t="shared" si="58"/>
        <v>15</v>
      </c>
      <c r="AF71" s="124">
        <v>3</v>
      </c>
      <c r="AG71" s="130" t="s">
        <v>83</v>
      </c>
      <c r="AH71" s="120"/>
      <c r="AI71" s="14" t="str">
        <f t="shared" si="59"/>
        <v/>
      </c>
      <c r="AJ71" s="120"/>
      <c r="AK71" s="14" t="str">
        <f t="shared" si="60"/>
        <v/>
      </c>
      <c r="AL71" s="120"/>
      <c r="AM71" s="120"/>
      <c r="AN71" s="16">
        <f t="shared" si="61"/>
        <v>1</v>
      </c>
      <c r="AO71" s="14">
        <f t="shared" si="62"/>
        <v>15</v>
      </c>
      <c r="AP71" s="17">
        <f t="shared" si="63"/>
        <v>1</v>
      </c>
      <c r="AQ71" s="14">
        <f t="shared" si="64"/>
        <v>15</v>
      </c>
      <c r="AR71" s="17">
        <f t="shared" si="65"/>
        <v>3</v>
      </c>
      <c r="AS71" s="18">
        <f t="shared" si="66"/>
        <v>2</v>
      </c>
    </row>
    <row r="72" spans="1:45" ht="15.75" customHeight="1">
      <c r="A72" s="280"/>
      <c r="B72" s="15" t="s">
        <v>27</v>
      </c>
      <c r="C72" s="13" t="s">
        <v>149</v>
      </c>
      <c r="D72" s="120"/>
      <c r="E72" s="14" t="str">
        <f t="shared" si="49"/>
        <v/>
      </c>
      <c r="F72" s="120"/>
      <c r="G72" s="14" t="str">
        <f t="shared" si="50"/>
        <v/>
      </c>
      <c r="H72" s="120"/>
      <c r="I72" s="128"/>
      <c r="J72" s="121"/>
      <c r="K72" s="14" t="str">
        <f t="shared" si="51"/>
        <v/>
      </c>
      <c r="L72" s="120"/>
      <c r="M72" s="14" t="str">
        <f t="shared" si="52"/>
        <v/>
      </c>
      <c r="N72" s="120"/>
      <c r="O72" s="127"/>
      <c r="P72" s="121"/>
      <c r="Q72" s="14" t="str">
        <f t="shared" si="53"/>
        <v/>
      </c>
      <c r="R72" s="120"/>
      <c r="S72" s="14" t="str">
        <f t="shared" si="54"/>
        <v/>
      </c>
      <c r="T72" s="120"/>
      <c r="U72" s="127"/>
      <c r="V72" s="121"/>
      <c r="W72" s="14" t="str">
        <f t="shared" si="55"/>
        <v/>
      </c>
      <c r="X72" s="120"/>
      <c r="Y72" s="14" t="str">
        <f t="shared" si="56"/>
        <v/>
      </c>
      <c r="Z72" s="120"/>
      <c r="AA72" s="127"/>
      <c r="AB72" s="133">
        <v>1</v>
      </c>
      <c r="AC72" s="14">
        <f t="shared" si="57"/>
        <v>15</v>
      </c>
      <c r="AD72" s="125">
        <v>1</v>
      </c>
      <c r="AE72" s="14">
        <f t="shared" si="58"/>
        <v>15</v>
      </c>
      <c r="AF72" s="125">
        <v>3</v>
      </c>
      <c r="AG72" s="130" t="s">
        <v>72</v>
      </c>
      <c r="AH72" s="120"/>
      <c r="AI72" s="14" t="str">
        <f t="shared" si="59"/>
        <v/>
      </c>
      <c r="AJ72" s="120"/>
      <c r="AK72" s="14" t="str">
        <f t="shared" si="60"/>
        <v/>
      </c>
      <c r="AL72" s="120"/>
      <c r="AM72" s="120"/>
      <c r="AN72" s="16">
        <f t="shared" si="61"/>
        <v>1</v>
      </c>
      <c r="AO72" s="14">
        <f t="shared" si="62"/>
        <v>15</v>
      </c>
      <c r="AP72" s="17">
        <f t="shared" si="63"/>
        <v>1</v>
      </c>
      <c r="AQ72" s="14">
        <f t="shared" si="64"/>
        <v>15</v>
      </c>
      <c r="AR72" s="17">
        <f t="shared" si="65"/>
        <v>3</v>
      </c>
      <c r="AS72" s="18">
        <f t="shared" si="66"/>
        <v>2</v>
      </c>
    </row>
    <row r="73" spans="1:45" ht="15.75" customHeight="1">
      <c r="A73" s="280" t="s">
        <v>203</v>
      </c>
      <c r="B73" s="15" t="s">
        <v>134</v>
      </c>
      <c r="C73" s="13" t="s">
        <v>204</v>
      </c>
      <c r="D73" s="120"/>
      <c r="E73" s="14" t="str">
        <f t="shared" si="49"/>
        <v/>
      </c>
      <c r="F73" s="120"/>
      <c r="G73" s="14" t="str">
        <f t="shared" si="50"/>
        <v/>
      </c>
      <c r="H73" s="120"/>
      <c r="I73" s="128"/>
      <c r="J73" s="121"/>
      <c r="K73" s="14" t="str">
        <f t="shared" si="51"/>
        <v/>
      </c>
      <c r="L73" s="120"/>
      <c r="M73" s="14" t="str">
        <f t="shared" si="52"/>
        <v/>
      </c>
      <c r="N73" s="120"/>
      <c r="O73" s="127"/>
      <c r="P73" s="121"/>
      <c r="Q73" s="14" t="str">
        <f t="shared" si="53"/>
        <v/>
      </c>
      <c r="R73" s="120"/>
      <c r="S73" s="14" t="str">
        <f t="shared" si="54"/>
        <v/>
      </c>
      <c r="T73" s="120"/>
      <c r="U73" s="127"/>
      <c r="V73" s="121"/>
      <c r="W73" s="14" t="str">
        <f t="shared" si="55"/>
        <v/>
      </c>
      <c r="X73" s="120"/>
      <c r="Y73" s="14" t="str">
        <f t="shared" si="56"/>
        <v/>
      </c>
      <c r="Z73" s="120"/>
      <c r="AA73" s="127"/>
      <c r="AB73" s="133">
        <v>1</v>
      </c>
      <c r="AC73" s="14">
        <f t="shared" si="57"/>
        <v>15</v>
      </c>
      <c r="AD73" s="125">
        <v>2</v>
      </c>
      <c r="AE73" s="14">
        <f t="shared" si="58"/>
        <v>30</v>
      </c>
      <c r="AF73" s="125">
        <v>4</v>
      </c>
      <c r="AG73" s="130" t="s">
        <v>83</v>
      </c>
      <c r="AH73" s="120"/>
      <c r="AI73" s="14" t="str">
        <f t="shared" si="59"/>
        <v/>
      </c>
      <c r="AJ73" s="120"/>
      <c r="AK73" s="14" t="str">
        <f t="shared" si="60"/>
        <v/>
      </c>
      <c r="AL73" s="120"/>
      <c r="AM73" s="120" t="s">
        <v>307</v>
      </c>
      <c r="AN73" s="16">
        <f t="shared" si="61"/>
        <v>1</v>
      </c>
      <c r="AO73" s="14">
        <f t="shared" si="62"/>
        <v>15</v>
      </c>
      <c r="AP73" s="17">
        <f t="shared" si="63"/>
        <v>2</v>
      </c>
      <c r="AQ73" s="14">
        <f t="shared" si="64"/>
        <v>30</v>
      </c>
      <c r="AR73" s="17">
        <f t="shared" si="65"/>
        <v>4</v>
      </c>
      <c r="AS73" s="18">
        <f t="shared" si="66"/>
        <v>3</v>
      </c>
    </row>
    <row r="74" spans="1:45" ht="15.75" customHeight="1">
      <c r="A74" s="280" t="s">
        <v>205</v>
      </c>
      <c r="B74" s="15" t="s">
        <v>134</v>
      </c>
      <c r="C74" s="13" t="s">
        <v>206</v>
      </c>
      <c r="D74" s="120"/>
      <c r="E74" s="14" t="str">
        <f t="shared" si="49"/>
        <v/>
      </c>
      <c r="F74" s="120"/>
      <c r="G74" s="14" t="str">
        <f t="shared" si="50"/>
        <v/>
      </c>
      <c r="H74" s="120"/>
      <c r="I74" s="128"/>
      <c r="J74" s="121"/>
      <c r="K74" s="14" t="str">
        <f t="shared" si="51"/>
        <v/>
      </c>
      <c r="L74" s="120"/>
      <c r="M74" s="14" t="str">
        <f t="shared" si="52"/>
        <v/>
      </c>
      <c r="N74" s="120"/>
      <c r="O74" s="127"/>
      <c r="P74" s="121"/>
      <c r="Q74" s="14" t="str">
        <f t="shared" si="53"/>
        <v/>
      </c>
      <c r="R74" s="120"/>
      <c r="S74" s="14" t="str">
        <f t="shared" si="54"/>
        <v/>
      </c>
      <c r="T74" s="120"/>
      <c r="U74" s="127"/>
      <c r="V74" s="121"/>
      <c r="W74" s="14" t="str">
        <f t="shared" si="55"/>
        <v/>
      </c>
      <c r="X74" s="120"/>
      <c r="Y74" s="14" t="str">
        <f t="shared" si="56"/>
        <v/>
      </c>
      <c r="Z74" s="120"/>
      <c r="AA74" s="127"/>
      <c r="AB74" s="133">
        <v>1</v>
      </c>
      <c r="AC74" s="14">
        <f t="shared" si="57"/>
        <v>15</v>
      </c>
      <c r="AD74" s="125">
        <v>1</v>
      </c>
      <c r="AE74" s="14">
        <f t="shared" si="58"/>
        <v>15</v>
      </c>
      <c r="AF74" s="125">
        <v>4</v>
      </c>
      <c r="AG74" s="130" t="s">
        <v>17</v>
      </c>
      <c r="AH74" s="120"/>
      <c r="AI74" s="14" t="str">
        <f t="shared" si="59"/>
        <v/>
      </c>
      <c r="AJ74" s="120"/>
      <c r="AK74" s="14" t="str">
        <f t="shared" si="60"/>
        <v/>
      </c>
      <c r="AL74" s="120"/>
      <c r="AM74" s="120" t="s">
        <v>307</v>
      </c>
      <c r="AN74" s="16">
        <f t="shared" si="61"/>
        <v>1</v>
      </c>
      <c r="AO74" s="14">
        <f t="shared" si="62"/>
        <v>15</v>
      </c>
      <c r="AP74" s="17">
        <f t="shared" si="63"/>
        <v>1</v>
      </c>
      <c r="AQ74" s="14">
        <f t="shared" si="64"/>
        <v>15</v>
      </c>
      <c r="AR74" s="17">
        <f t="shared" si="65"/>
        <v>4</v>
      </c>
      <c r="AS74" s="18">
        <f t="shared" si="66"/>
        <v>2</v>
      </c>
    </row>
    <row r="75" spans="1:45" ht="15.75" customHeight="1">
      <c r="A75" s="280" t="s">
        <v>207</v>
      </c>
      <c r="B75" s="15" t="s">
        <v>134</v>
      </c>
      <c r="C75" s="13" t="s">
        <v>208</v>
      </c>
      <c r="D75" s="120"/>
      <c r="E75" s="14" t="str">
        <f t="shared" si="49"/>
        <v/>
      </c>
      <c r="F75" s="120"/>
      <c r="G75" s="14" t="str">
        <f t="shared" si="50"/>
        <v/>
      </c>
      <c r="H75" s="120"/>
      <c r="I75" s="128"/>
      <c r="J75" s="121"/>
      <c r="K75" s="14" t="str">
        <f t="shared" si="51"/>
        <v/>
      </c>
      <c r="L75" s="120"/>
      <c r="M75" s="14" t="str">
        <f t="shared" si="52"/>
        <v/>
      </c>
      <c r="N75" s="120"/>
      <c r="O75" s="127"/>
      <c r="P75" s="121"/>
      <c r="Q75" s="14" t="str">
        <f t="shared" si="53"/>
        <v/>
      </c>
      <c r="R75" s="120"/>
      <c r="S75" s="14" t="str">
        <f t="shared" si="54"/>
        <v/>
      </c>
      <c r="T75" s="120"/>
      <c r="U75" s="127"/>
      <c r="V75" s="121"/>
      <c r="W75" s="14" t="str">
        <f t="shared" si="55"/>
        <v/>
      </c>
      <c r="X75" s="120"/>
      <c r="Y75" s="14" t="str">
        <f t="shared" si="56"/>
        <v/>
      </c>
      <c r="Z75" s="120"/>
      <c r="AA75" s="127"/>
      <c r="AB75" s="131">
        <v>2</v>
      </c>
      <c r="AC75" s="14">
        <f t="shared" si="57"/>
        <v>30</v>
      </c>
      <c r="AD75" s="124">
        <v>3</v>
      </c>
      <c r="AE75" s="14">
        <f t="shared" si="58"/>
        <v>45</v>
      </c>
      <c r="AF75" s="124">
        <v>4</v>
      </c>
      <c r="AG75" s="130" t="s">
        <v>17</v>
      </c>
      <c r="AH75" s="120"/>
      <c r="AI75" s="14" t="str">
        <f t="shared" si="59"/>
        <v/>
      </c>
      <c r="AJ75" s="120"/>
      <c r="AK75" s="14" t="str">
        <f t="shared" si="60"/>
        <v/>
      </c>
      <c r="AL75" s="120"/>
      <c r="AM75" s="120" t="s">
        <v>307</v>
      </c>
      <c r="AN75" s="16">
        <f t="shared" si="61"/>
        <v>2</v>
      </c>
      <c r="AO75" s="14">
        <f t="shared" si="62"/>
        <v>30</v>
      </c>
      <c r="AP75" s="17">
        <f t="shared" si="63"/>
        <v>3</v>
      </c>
      <c r="AQ75" s="14">
        <f t="shared" si="64"/>
        <v>45</v>
      </c>
      <c r="AR75" s="17">
        <f t="shared" si="65"/>
        <v>4</v>
      </c>
      <c r="AS75" s="18">
        <f t="shared" si="66"/>
        <v>5</v>
      </c>
    </row>
    <row r="76" spans="1:45" ht="15.75" customHeight="1">
      <c r="A76" s="280" t="s">
        <v>209</v>
      </c>
      <c r="B76" s="15" t="s">
        <v>134</v>
      </c>
      <c r="C76" s="13" t="s">
        <v>210</v>
      </c>
      <c r="D76" s="120"/>
      <c r="E76" s="14" t="str">
        <f t="shared" si="49"/>
        <v/>
      </c>
      <c r="F76" s="120"/>
      <c r="G76" s="14" t="str">
        <f t="shared" si="50"/>
        <v/>
      </c>
      <c r="H76" s="120"/>
      <c r="I76" s="128"/>
      <c r="J76" s="121"/>
      <c r="K76" s="14" t="str">
        <f t="shared" si="51"/>
        <v/>
      </c>
      <c r="L76" s="120"/>
      <c r="M76" s="14" t="str">
        <f t="shared" si="52"/>
        <v/>
      </c>
      <c r="N76" s="120"/>
      <c r="O76" s="127"/>
      <c r="P76" s="121"/>
      <c r="Q76" s="14" t="str">
        <f t="shared" si="53"/>
        <v/>
      </c>
      <c r="R76" s="120"/>
      <c r="S76" s="14" t="str">
        <f t="shared" si="54"/>
        <v/>
      </c>
      <c r="T76" s="120"/>
      <c r="U76" s="127"/>
      <c r="V76" s="121"/>
      <c r="W76" s="14" t="str">
        <f t="shared" si="55"/>
        <v/>
      </c>
      <c r="X76" s="120"/>
      <c r="Y76" s="14" t="str">
        <f t="shared" si="56"/>
        <v/>
      </c>
      <c r="Z76" s="120"/>
      <c r="AA76" s="127"/>
      <c r="AB76" s="133">
        <v>1</v>
      </c>
      <c r="AC76" s="14">
        <f t="shared" si="57"/>
        <v>15</v>
      </c>
      <c r="AD76" s="125">
        <v>1</v>
      </c>
      <c r="AE76" s="14">
        <f t="shared" si="58"/>
        <v>15</v>
      </c>
      <c r="AF76" s="125">
        <v>2</v>
      </c>
      <c r="AG76" s="130" t="s">
        <v>83</v>
      </c>
      <c r="AH76" s="120"/>
      <c r="AI76" s="14" t="str">
        <f t="shared" si="59"/>
        <v/>
      </c>
      <c r="AJ76" s="120"/>
      <c r="AK76" s="14" t="str">
        <f t="shared" si="60"/>
        <v/>
      </c>
      <c r="AL76" s="120"/>
      <c r="AM76" s="120"/>
      <c r="AN76" s="16">
        <f t="shared" si="61"/>
        <v>1</v>
      </c>
      <c r="AO76" s="14">
        <f t="shared" si="62"/>
        <v>15</v>
      </c>
      <c r="AP76" s="17">
        <f t="shared" si="63"/>
        <v>1</v>
      </c>
      <c r="AQ76" s="14">
        <f t="shared" si="64"/>
        <v>15</v>
      </c>
      <c r="AR76" s="17">
        <f t="shared" si="65"/>
        <v>2</v>
      </c>
      <c r="AS76" s="18">
        <f t="shared" si="66"/>
        <v>2</v>
      </c>
    </row>
    <row r="77" spans="1:45" ht="15.75" customHeight="1">
      <c r="A77" s="280" t="s">
        <v>181</v>
      </c>
      <c r="B77" s="15" t="s">
        <v>134</v>
      </c>
      <c r="C77" s="13" t="s">
        <v>211</v>
      </c>
      <c r="D77" s="120"/>
      <c r="E77" s="14" t="str">
        <f t="shared" si="49"/>
        <v/>
      </c>
      <c r="F77" s="120"/>
      <c r="G77" s="14" t="str">
        <f t="shared" si="50"/>
        <v/>
      </c>
      <c r="H77" s="120"/>
      <c r="I77" s="128"/>
      <c r="J77" s="121"/>
      <c r="K77" s="14" t="str">
        <f t="shared" si="51"/>
        <v/>
      </c>
      <c r="L77" s="120"/>
      <c r="M77" s="14" t="str">
        <f t="shared" si="52"/>
        <v/>
      </c>
      <c r="N77" s="120"/>
      <c r="O77" s="127"/>
      <c r="P77" s="121"/>
      <c r="Q77" s="14" t="str">
        <f t="shared" si="53"/>
        <v/>
      </c>
      <c r="R77" s="120"/>
      <c r="S77" s="14" t="str">
        <f t="shared" si="54"/>
        <v/>
      </c>
      <c r="T77" s="120"/>
      <c r="U77" s="127"/>
      <c r="V77" s="121"/>
      <c r="W77" s="14" t="str">
        <f t="shared" si="55"/>
        <v/>
      </c>
      <c r="X77" s="120"/>
      <c r="Y77" s="14" t="str">
        <f t="shared" si="56"/>
        <v/>
      </c>
      <c r="Z77" s="120"/>
      <c r="AA77" s="127"/>
      <c r="AB77" s="121"/>
      <c r="AC77" s="14" t="str">
        <f t="shared" si="57"/>
        <v/>
      </c>
      <c r="AD77" s="120"/>
      <c r="AE77" s="14" t="str">
        <f t="shared" si="58"/>
        <v/>
      </c>
      <c r="AF77" s="120"/>
      <c r="AG77" s="127"/>
      <c r="AH77" s="125">
        <v>1</v>
      </c>
      <c r="AI77" s="14">
        <f t="shared" si="59"/>
        <v>15</v>
      </c>
      <c r="AJ77" s="125">
        <v>1</v>
      </c>
      <c r="AK77" s="14">
        <f t="shared" si="60"/>
        <v>15</v>
      </c>
      <c r="AL77" s="125">
        <v>2</v>
      </c>
      <c r="AM77" s="124" t="s">
        <v>72</v>
      </c>
      <c r="AN77" s="16">
        <f t="shared" si="61"/>
        <v>1</v>
      </c>
      <c r="AO77" s="14">
        <f t="shared" si="62"/>
        <v>15</v>
      </c>
      <c r="AP77" s="17">
        <f t="shared" si="63"/>
        <v>1</v>
      </c>
      <c r="AQ77" s="14">
        <f t="shared" si="64"/>
        <v>15</v>
      </c>
      <c r="AR77" s="17">
        <f t="shared" si="65"/>
        <v>2</v>
      </c>
      <c r="AS77" s="18">
        <f t="shared" si="66"/>
        <v>2</v>
      </c>
    </row>
    <row r="78" spans="1:45" ht="15.75" customHeight="1">
      <c r="A78" s="280" t="s">
        <v>212</v>
      </c>
      <c r="B78" s="15" t="s">
        <v>134</v>
      </c>
      <c r="C78" s="13" t="s">
        <v>213</v>
      </c>
      <c r="D78" s="120"/>
      <c r="E78" s="14" t="str">
        <f t="shared" si="49"/>
        <v/>
      </c>
      <c r="F78" s="120"/>
      <c r="G78" s="14" t="str">
        <f t="shared" si="50"/>
        <v/>
      </c>
      <c r="H78" s="120"/>
      <c r="I78" s="128"/>
      <c r="J78" s="121"/>
      <c r="K78" s="14" t="str">
        <f t="shared" si="51"/>
        <v/>
      </c>
      <c r="L78" s="120"/>
      <c r="M78" s="14" t="str">
        <f t="shared" si="52"/>
        <v/>
      </c>
      <c r="N78" s="120"/>
      <c r="O78" s="127"/>
      <c r="P78" s="121"/>
      <c r="Q78" s="14" t="str">
        <f t="shared" si="53"/>
        <v/>
      </c>
      <c r="R78" s="120"/>
      <c r="S78" s="14" t="str">
        <f t="shared" si="54"/>
        <v/>
      </c>
      <c r="T78" s="120"/>
      <c r="U78" s="127"/>
      <c r="V78" s="121"/>
      <c r="W78" s="14" t="str">
        <f t="shared" si="55"/>
        <v/>
      </c>
      <c r="X78" s="120"/>
      <c r="Y78" s="14" t="str">
        <f t="shared" si="56"/>
        <v/>
      </c>
      <c r="Z78" s="120"/>
      <c r="AA78" s="127"/>
      <c r="AB78" s="121"/>
      <c r="AC78" s="14" t="str">
        <f t="shared" si="57"/>
        <v/>
      </c>
      <c r="AD78" s="120"/>
      <c r="AE78" s="14" t="str">
        <f t="shared" si="58"/>
        <v/>
      </c>
      <c r="AF78" s="120"/>
      <c r="AG78" s="127"/>
      <c r="AH78" s="124">
        <v>1</v>
      </c>
      <c r="AI78" s="14">
        <f t="shared" si="59"/>
        <v>15</v>
      </c>
      <c r="AJ78" s="124">
        <v>3</v>
      </c>
      <c r="AK78" s="14">
        <f t="shared" si="60"/>
        <v>45</v>
      </c>
      <c r="AL78" s="124">
        <v>4</v>
      </c>
      <c r="AM78" s="124" t="s">
        <v>72</v>
      </c>
      <c r="AN78" s="16">
        <f t="shared" si="61"/>
        <v>1</v>
      </c>
      <c r="AO78" s="14">
        <f t="shared" si="62"/>
        <v>15</v>
      </c>
      <c r="AP78" s="17">
        <f t="shared" si="63"/>
        <v>3</v>
      </c>
      <c r="AQ78" s="14">
        <f t="shared" si="64"/>
        <v>45</v>
      </c>
      <c r="AR78" s="17">
        <f t="shared" si="65"/>
        <v>4</v>
      </c>
      <c r="AS78" s="18">
        <f t="shared" si="66"/>
        <v>4</v>
      </c>
    </row>
    <row r="79" spans="1:45" ht="15.75" customHeight="1">
      <c r="A79" s="280" t="s">
        <v>214</v>
      </c>
      <c r="B79" s="15" t="s">
        <v>134</v>
      </c>
      <c r="C79" s="13" t="s">
        <v>215</v>
      </c>
      <c r="D79" s="120"/>
      <c r="E79" s="14" t="str">
        <f t="shared" si="49"/>
        <v/>
      </c>
      <c r="F79" s="120"/>
      <c r="G79" s="14" t="str">
        <f t="shared" si="50"/>
        <v/>
      </c>
      <c r="H79" s="120"/>
      <c r="I79" s="128"/>
      <c r="J79" s="121"/>
      <c r="K79" s="14" t="str">
        <f t="shared" si="51"/>
        <v/>
      </c>
      <c r="L79" s="120"/>
      <c r="M79" s="14" t="str">
        <f t="shared" si="52"/>
        <v/>
      </c>
      <c r="N79" s="120"/>
      <c r="O79" s="127"/>
      <c r="P79" s="121"/>
      <c r="Q79" s="14" t="str">
        <f t="shared" si="53"/>
        <v/>
      </c>
      <c r="R79" s="120"/>
      <c r="S79" s="14" t="str">
        <f t="shared" si="54"/>
        <v/>
      </c>
      <c r="T79" s="120"/>
      <c r="U79" s="127"/>
      <c r="V79" s="121"/>
      <c r="W79" s="14" t="str">
        <f t="shared" si="55"/>
        <v/>
      </c>
      <c r="X79" s="120"/>
      <c r="Y79" s="14" t="str">
        <f t="shared" si="56"/>
        <v/>
      </c>
      <c r="Z79" s="120"/>
      <c r="AA79" s="127"/>
      <c r="AB79" s="121"/>
      <c r="AC79" s="14" t="str">
        <f t="shared" si="57"/>
        <v/>
      </c>
      <c r="AD79" s="120"/>
      <c r="AE79" s="14" t="str">
        <f t="shared" si="58"/>
        <v/>
      </c>
      <c r="AF79" s="120"/>
      <c r="AG79" s="127"/>
      <c r="AH79" s="125">
        <v>1</v>
      </c>
      <c r="AI79" s="14">
        <f t="shared" si="59"/>
        <v>15</v>
      </c>
      <c r="AJ79" s="125">
        <v>3</v>
      </c>
      <c r="AK79" s="14">
        <f t="shared" si="60"/>
        <v>45</v>
      </c>
      <c r="AL79" s="125">
        <v>3</v>
      </c>
      <c r="AM79" s="124" t="s">
        <v>107</v>
      </c>
      <c r="AN79" s="16">
        <f t="shared" si="61"/>
        <v>1</v>
      </c>
      <c r="AO79" s="14">
        <f t="shared" si="62"/>
        <v>15</v>
      </c>
      <c r="AP79" s="17">
        <f t="shared" si="63"/>
        <v>3</v>
      </c>
      <c r="AQ79" s="14">
        <f t="shared" si="64"/>
        <v>45</v>
      </c>
      <c r="AR79" s="17">
        <f t="shared" si="65"/>
        <v>3</v>
      </c>
      <c r="AS79" s="18">
        <f t="shared" si="66"/>
        <v>4</v>
      </c>
    </row>
    <row r="80" spans="1:45" ht="15.75" customHeight="1">
      <c r="A80" s="280" t="s">
        <v>216</v>
      </c>
      <c r="B80" s="15" t="s">
        <v>134</v>
      </c>
      <c r="C80" s="13" t="s">
        <v>217</v>
      </c>
      <c r="D80" s="120"/>
      <c r="E80" s="14" t="str">
        <f t="shared" si="49"/>
        <v/>
      </c>
      <c r="F80" s="120"/>
      <c r="G80" s="14" t="str">
        <f t="shared" si="50"/>
        <v/>
      </c>
      <c r="H80" s="120"/>
      <c r="I80" s="128"/>
      <c r="J80" s="121"/>
      <c r="K80" s="14" t="str">
        <f t="shared" si="51"/>
        <v/>
      </c>
      <c r="L80" s="120"/>
      <c r="M80" s="14" t="str">
        <f t="shared" si="52"/>
        <v/>
      </c>
      <c r="N80" s="120"/>
      <c r="O80" s="127"/>
      <c r="P80" s="121"/>
      <c r="Q80" s="14" t="str">
        <f t="shared" si="53"/>
        <v/>
      </c>
      <c r="R80" s="120"/>
      <c r="S80" s="14" t="str">
        <f t="shared" si="54"/>
        <v/>
      </c>
      <c r="T80" s="120"/>
      <c r="U80" s="127"/>
      <c r="V80" s="121"/>
      <c r="W80" s="14" t="str">
        <f t="shared" si="55"/>
        <v/>
      </c>
      <c r="X80" s="120"/>
      <c r="Y80" s="14" t="str">
        <f t="shared" si="56"/>
        <v/>
      </c>
      <c r="Z80" s="120"/>
      <c r="AA80" s="127"/>
      <c r="AB80" s="121"/>
      <c r="AC80" s="14" t="str">
        <f t="shared" si="57"/>
        <v/>
      </c>
      <c r="AD80" s="120"/>
      <c r="AE80" s="14" t="str">
        <f t="shared" si="58"/>
        <v/>
      </c>
      <c r="AF80" s="120"/>
      <c r="AG80" s="127"/>
      <c r="AH80" s="124">
        <v>1</v>
      </c>
      <c r="AI80" s="14">
        <f t="shared" si="59"/>
        <v>15</v>
      </c>
      <c r="AJ80" s="124">
        <v>3</v>
      </c>
      <c r="AK80" s="14">
        <f t="shared" si="60"/>
        <v>45</v>
      </c>
      <c r="AL80" s="124">
        <v>6</v>
      </c>
      <c r="AM80" s="124" t="s">
        <v>219</v>
      </c>
      <c r="AN80" s="16">
        <f t="shared" si="61"/>
        <v>1</v>
      </c>
      <c r="AO80" s="14">
        <f t="shared" si="62"/>
        <v>15</v>
      </c>
      <c r="AP80" s="17">
        <f t="shared" si="63"/>
        <v>3</v>
      </c>
      <c r="AQ80" s="14">
        <f t="shared" si="64"/>
        <v>45</v>
      </c>
      <c r="AR80" s="17">
        <f t="shared" si="65"/>
        <v>6</v>
      </c>
      <c r="AS80" s="18">
        <f t="shared" si="66"/>
        <v>4</v>
      </c>
    </row>
    <row r="81" spans="1:45" ht="15.75" customHeight="1">
      <c r="A81" s="280"/>
      <c r="B81" s="15" t="s">
        <v>27</v>
      </c>
      <c r="C81" s="13" t="s">
        <v>154</v>
      </c>
      <c r="D81" s="120"/>
      <c r="E81" s="14" t="str">
        <f t="shared" si="49"/>
        <v/>
      </c>
      <c r="F81" s="120"/>
      <c r="G81" s="14" t="str">
        <f t="shared" si="50"/>
        <v/>
      </c>
      <c r="H81" s="120"/>
      <c r="I81" s="128"/>
      <c r="J81" s="121"/>
      <c r="K81" s="14" t="str">
        <f t="shared" si="51"/>
        <v/>
      </c>
      <c r="L81" s="120"/>
      <c r="M81" s="14" t="str">
        <f t="shared" si="52"/>
        <v/>
      </c>
      <c r="N81" s="120"/>
      <c r="O81" s="127"/>
      <c r="P81" s="121"/>
      <c r="Q81" s="14" t="str">
        <f t="shared" si="53"/>
        <v/>
      </c>
      <c r="R81" s="120"/>
      <c r="S81" s="14" t="str">
        <f t="shared" si="54"/>
        <v/>
      </c>
      <c r="T81" s="120"/>
      <c r="U81" s="127"/>
      <c r="V81" s="121"/>
      <c r="W81" s="14" t="str">
        <f t="shared" si="55"/>
        <v/>
      </c>
      <c r="X81" s="120"/>
      <c r="Y81" s="14" t="str">
        <f t="shared" si="56"/>
        <v/>
      </c>
      <c r="Z81" s="120"/>
      <c r="AA81" s="127"/>
      <c r="AB81" s="121"/>
      <c r="AC81" s="14" t="str">
        <f t="shared" si="57"/>
        <v/>
      </c>
      <c r="AD81" s="120"/>
      <c r="AE81" s="14" t="str">
        <f t="shared" si="58"/>
        <v/>
      </c>
      <c r="AF81" s="120"/>
      <c r="AG81" s="127"/>
      <c r="AH81" s="125">
        <v>1</v>
      </c>
      <c r="AI81" s="14">
        <f t="shared" si="59"/>
        <v>15</v>
      </c>
      <c r="AJ81" s="125">
        <v>1</v>
      </c>
      <c r="AK81" s="14">
        <f t="shared" si="60"/>
        <v>15</v>
      </c>
      <c r="AL81" s="125">
        <v>3</v>
      </c>
      <c r="AM81" s="273" t="s">
        <v>72</v>
      </c>
      <c r="AN81" s="16">
        <f t="shared" si="61"/>
        <v>1</v>
      </c>
      <c r="AO81" s="14">
        <f t="shared" si="62"/>
        <v>15</v>
      </c>
      <c r="AP81" s="17">
        <f t="shared" si="63"/>
        <v>1</v>
      </c>
      <c r="AQ81" s="14">
        <f t="shared" si="64"/>
        <v>15</v>
      </c>
      <c r="AR81" s="17">
        <f t="shared" si="65"/>
        <v>3</v>
      </c>
      <c r="AS81" s="18">
        <f t="shared" si="66"/>
        <v>2</v>
      </c>
    </row>
    <row r="82" spans="1:45" s="321" customFormat="1" ht="15.75" customHeight="1">
      <c r="A82" s="314" t="s">
        <v>342</v>
      </c>
      <c r="B82" s="317"/>
      <c r="C82" s="341" t="s">
        <v>346</v>
      </c>
      <c r="D82" s="333"/>
      <c r="E82" s="313" t="str">
        <f t="shared" si="49"/>
        <v/>
      </c>
      <c r="F82" s="333"/>
      <c r="G82" s="313" t="str">
        <f t="shared" si="50"/>
        <v/>
      </c>
      <c r="H82" s="333"/>
      <c r="I82" s="342"/>
      <c r="J82" s="334"/>
      <c r="K82" s="313" t="str">
        <f t="shared" si="51"/>
        <v/>
      </c>
      <c r="L82" s="333"/>
      <c r="M82" s="313" t="str">
        <f t="shared" si="52"/>
        <v/>
      </c>
      <c r="N82" s="333"/>
      <c r="O82" s="343"/>
      <c r="P82" s="334"/>
      <c r="Q82" s="313" t="str">
        <f t="shared" si="53"/>
        <v/>
      </c>
      <c r="R82" s="333"/>
      <c r="S82" s="313" t="str">
        <f t="shared" si="54"/>
        <v/>
      </c>
      <c r="T82" s="333"/>
      <c r="U82" s="343"/>
      <c r="V82" s="334"/>
      <c r="W82" s="313" t="str">
        <f t="shared" si="55"/>
        <v/>
      </c>
      <c r="X82" s="333"/>
      <c r="Y82" s="313" t="str">
        <f t="shared" si="56"/>
        <v/>
      </c>
      <c r="Z82" s="333"/>
      <c r="AA82" s="343"/>
      <c r="AB82" s="334"/>
      <c r="AC82" s="313" t="str">
        <f t="shared" si="57"/>
        <v/>
      </c>
      <c r="AD82" s="333"/>
      <c r="AE82" s="313" t="str">
        <f t="shared" si="58"/>
        <v/>
      </c>
      <c r="AF82" s="333"/>
      <c r="AG82" s="343"/>
      <c r="AH82" s="333"/>
      <c r="AI82" s="313" t="str">
        <f t="shared" si="59"/>
        <v/>
      </c>
      <c r="AJ82" s="333">
        <v>4</v>
      </c>
      <c r="AK82" s="313">
        <f t="shared" si="60"/>
        <v>60</v>
      </c>
      <c r="AL82" s="344">
        <v>12</v>
      </c>
      <c r="AM82" s="344" t="s">
        <v>107</v>
      </c>
      <c r="AN82" s="318" t="str">
        <f t="shared" si="61"/>
        <v/>
      </c>
      <c r="AO82" s="313" t="str">
        <f t="shared" si="62"/>
        <v/>
      </c>
      <c r="AP82" s="319">
        <f t="shared" si="63"/>
        <v>4</v>
      </c>
      <c r="AQ82" s="313">
        <f t="shared" si="64"/>
        <v>60</v>
      </c>
      <c r="AR82" s="319">
        <f t="shared" si="65"/>
        <v>12</v>
      </c>
      <c r="AS82" s="320">
        <f t="shared" si="66"/>
        <v>4</v>
      </c>
    </row>
    <row r="83" spans="1:45" ht="15.75" customHeight="1" thickBot="1">
      <c r="A83" s="280"/>
      <c r="B83" s="15"/>
      <c r="C83" s="13"/>
      <c r="D83" s="120"/>
      <c r="E83" s="14" t="str">
        <f t="shared" si="49"/>
        <v/>
      </c>
      <c r="F83" s="120"/>
      <c r="G83" s="14" t="str">
        <f t="shared" si="50"/>
        <v/>
      </c>
      <c r="H83" s="120"/>
      <c r="I83" s="128"/>
      <c r="J83" s="121"/>
      <c r="K83" s="14" t="str">
        <f t="shared" si="51"/>
        <v/>
      </c>
      <c r="L83" s="120"/>
      <c r="M83" s="14" t="str">
        <f t="shared" si="52"/>
        <v/>
      </c>
      <c r="N83" s="120"/>
      <c r="O83" s="127"/>
      <c r="P83" s="121"/>
      <c r="Q83" s="14" t="str">
        <f t="shared" si="53"/>
        <v/>
      </c>
      <c r="R83" s="120"/>
      <c r="S83" s="14" t="str">
        <f t="shared" si="54"/>
        <v/>
      </c>
      <c r="T83" s="120"/>
      <c r="U83" s="127"/>
      <c r="V83" s="121"/>
      <c r="W83" s="14" t="str">
        <f t="shared" si="55"/>
        <v/>
      </c>
      <c r="X83" s="120"/>
      <c r="Y83" s="14" t="str">
        <f t="shared" si="56"/>
        <v/>
      </c>
      <c r="Z83" s="120"/>
      <c r="AA83" s="127"/>
      <c r="AB83" s="121"/>
      <c r="AC83" s="14" t="str">
        <f t="shared" si="57"/>
        <v/>
      </c>
      <c r="AD83" s="120"/>
      <c r="AE83" s="14" t="str">
        <f t="shared" si="58"/>
        <v/>
      </c>
      <c r="AF83" s="120"/>
      <c r="AG83" s="127"/>
      <c r="AH83" s="120"/>
      <c r="AI83" s="14" t="str">
        <f t="shared" si="59"/>
        <v/>
      </c>
      <c r="AJ83" s="120"/>
      <c r="AK83" s="14" t="str">
        <f t="shared" si="60"/>
        <v/>
      </c>
      <c r="AL83" s="120"/>
      <c r="AM83" s="120"/>
      <c r="AN83" s="16" t="str">
        <f t="shared" si="61"/>
        <v/>
      </c>
      <c r="AO83" s="14" t="str">
        <f t="shared" si="62"/>
        <v/>
      </c>
      <c r="AP83" s="17" t="str">
        <f t="shared" si="63"/>
        <v/>
      </c>
      <c r="AQ83" s="14" t="str">
        <f t="shared" si="64"/>
        <v/>
      </c>
      <c r="AR83" s="17" t="str">
        <f t="shared" si="65"/>
        <v/>
      </c>
      <c r="AS83" s="18" t="str">
        <f t="shared" si="66"/>
        <v/>
      </c>
    </row>
    <row r="84" spans="1:45" ht="15.75" hidden="1" customHeight="1">
      <c r="A84" s="291"/>
      <c r="B84" s="15"/>
      <c r="C84" s="13"/>
      <c r="D84" s="120"/>
      <c r="E84" s="14" t="str">
        <f t="shared" si="49"/>
        <v/>
      </c>
      <c r="F84" s="120"/>
      <c r="G84" s="14" t="str">
        <f t="shared" si="50"/>
        <v/>
      </c>
      <c r="H84" s="120"/>
      <c r="I84" s="128"/>
      <c r="J84" s="121"/>
      <c r="K84" s="14" t="str">
        <f t="shared" si="51"/>
        <v/>
      </c>
      <c r="L84" s="120"/>
      <c r="M84" s="14" t="str">
        <f t="shared" si="52"/>
        <v/>
      </c>
      <c r="N84" s="120"/>
      <c r="O84" s="127"/>
      <c r="P84" s="121"/>
      <c r="Q84" s="14" t="str">
        <f t="shared" si="53"/>
        <v/>
      </c>
      <c r="R84" s="120"/>
      <c r="S84" s="14" t="str">
        <f t="shared" si="54"/>
        <v/>
      </c>
      <c r="T84" s="120"/>
      <c r="U84" s="127"/>
      <c r="V84" s="121"/>
      <c r="W84" s="14" t="str">
        <f t="shared" si="55"/>
        <v/>
      </c>
      <c r="X84" s="120"/>
      <c r="Y84" s="14" t="str">
        <f t="shared" si="56"/>
        <v/>
      </c>
      <c r="Z84" s="120"/>
      <c r="AA84" s="127"/>
      <c r="AB84" s="121"/>
      <c r="AC84" s="14" t="str">
        <f t="shared" si="57"/>
        <v/>
      </c>
      <c r="AD84" s="120"/>
      <c r="AE84" s="14" t="str">
        <f t="shared" si="58"/>
        <v/>
      </c>
      <c r="AF84" s="120"/>
      <c r="AG84" s="127"/>
      <c r="AH84" s="120"/>
      <c r="AI84" s="14" t="str">
        <f t="shared" si="59"/>
        <v/>
      </c>
      <c r="AJ84" s="120"/>
      <c r="AK84" s="14" t="str">
        <f t="shared" si="60"/>
        <v/>
      </c>
      <c r="AL84" s="120"/>
      <c r="AM84" s="120"/>
      <c r="AN84" s="16" t="str">
        <f t="shared" si="61"/>
        <v/>
      </c>
      <c r="AO84" s="14" t="str">
        <f t="shared" si="62"/>
        <v/>
      </c>
      <c r="AP84" s="17" t="str">
        <f t="shared" si="63"/>
        <v/>
      </c>
      <c r="AQ84" s="14" t="str">
        <f t="shared" si="64"/>
        <v/>
      </c>
      <c r="AR84" s="17" t="str">
        <f t="shared" si="65"/>
        <v/>
      </c>
      <c r="AS84" s="18" t="str">
        <f t="shared" si="66"/>
        <v/>
      </c>
    </row>
    <row r="85" spans="1:45" ht="15.75" hidden="1" customHeight="1">
      <c r="A85" s="291"/>
      <c r="B85" s="15"/>
      <c r="C85" s="13"/>
      <c r="D85" s="120"/>
      <c r="E85" s="14" t="str">
        <f t="shared" si="49"/>
        <v/>
      </c>
      <c r="F85" s="120"/>
      <c r="G85" s="14" t="str">
        <f t="shared" si="50"/>
        <v/>
      </c>
      <c r="H85" s="120"/>
      <c r="I85" s="128"/>
      <c r="J85" s="121"/>
      <c r="K85" s="14" t="str">
        <f t="shared" si="51"/>
        <v/>
      </c>
      <c r="L85" s="120"/>
      <c r="M85" s="14" t="str">
        <f t="shared" si="52"/>
        <v/>
      </c>
      <c r="N85" s="120"/>
      <c r="O85" s="127"/>
      <c r="P85" s="121"/>
      <c r="Q85" s="14" t="str">
        <f t="shared" si="53"/>
        <v/>
      </c>
      <c r="R85" s="120"/>
      <c r="S85" s="14" t="str">
        <f t="shared" si="54"/>
        <v/>
      </c>
      <c r="T85" s="120"/>
      <c r="U85" s="127"/>
      <c r="V85" s="121"/>
      <c r="W85" s="14" t="str">
        <f t="shared" si="55"/>
        <v/>
      </c>
      <c r="X85" s="120"/>
      <c r="Y85" s="14" t="str">
        <f t="shared" si="56"/>
        <v/>
      </c>
      <c r="Z85" s="120"/>
      <c r="AA85" s="127"/>
      <c r="AB85" s="121"/>
      <c r="AC85" s="14" t="str">
        <f t="shared" si="57"/>
        <v/>
      </c>
      <c r="AD85" s="120"/>
      <c r="AE85" s="14" t="str">
        <f t="shared" si="58"/>
        <v/>
      </c>
      <c r="AF85" s="120"/>
      <c r="AG85" s="127"/>
      <c r="AH85" s="120"/>
      <c r="AI85" s="14" t="str">
        <f t="shared" si="59"/>
        <v/>
      </c>
      <c r="AJ85" s="120"/>
      <c r="AK85" s="14" t="str">
        <f t="shared" si="60"/>
        <v/>
      </c>
      <c r="AL85" s="120"/>
      <c r="AM85" s="120"/>
      <c r="AN85" s="16" t="str">
        <f t="shared" si="61"/>
        <v/>
      </c>
      <c r="AO85" s="14" t="str">
        <f t="shared" si="62"/>
        <v/>
      </c>
      <c r="AP85" s="17" t="str">
        <f t="shared" si="63"/>
        <v/>
      </c>
      <c r="AQ85" s="14" t="str">
        <f t="shared" si="64"/>
        <v/>
      </c>
      <c r="AR85" s="17" t="str">
        <f t="shared" si="65"/>
        <v/>
      </c>
      <c r="AS85" s="18" t="str">
        <f t="shared" si="66"/>
        <v/>
      </c>
    </row>
    <row r="86" spans="1:45" ht="15.75" hidden="1" customHeight="1">
      <c r="A86" s="291"/>
      <c r="B86" s="15"/>
      <c r="C86" s="13"/>
      <c r="D86" s="120"/>
      <c r="E86" s="14" t="str">
        <f t="shared" si="49"/>
        <v/>
      </c>
      <c r="F86" s="120"/>
      <c r="G86" s="14" t="str">
        <f t="shared" si="50"/>
        <v/>
      </c>
      <c r="H86" s="120"/>
      <c r="I86" s="128"/>
      <c r="J86" s="121"/>
      <c r="K86" s="14" t="str">
        <f t="shared" si="51"/>
        <v/>
      </c>
      <c r="L86" s="120"/>
      <c r="M86" s="14" t="str">
        <f t="shared" si="52"/>
        <v/>
      </c>
      <c r="N86" s="120"/>
      <c r="O86" s="127"/>
      <c r="P86" s="121"/>
      <c r="Q86" s="14" t="str">
        <f t="shared" si="53"/>
        <v/>
      </c>
      <c r="R86" s="120"/>
      <c r="S86" s="14" t="str">
        <f t="shared" si="54"/>
        <v/>
      </c>
      <c r="T86" s="120"/>
      <c r="U86" s="127"/>
      <c r="V86" s="121"/>
      <c r="W86" s="14" t="str">
        <f t="shared" si="55"/>
        <v/>
      </c>
      <c r="X86" s="120"/>
      <c r="Y86" s="14" t="str">
        <f t="shared" si="56"/>
        <v/>
      </c>
      <c r="Z86" s="120"/>
      <c r="AA86" s="127"/>
      <c r="AB86" s="121"/>
      <c r="AC86" s="14" t="str">
        <f t="shared" si="57"/>
        <v/>
      </c>
      <c r="AD86" s="120"/>
      <c r="AE86" s="14" t="str">
        <f t="shared" si="58"/>
        <v/>
      </c>
      <c r="AF86" s="120"/>
      <c r="AG86" s="127"/>
      <c r="AH86" s="120"/>
      <c r="AI86" s="14" t="str">
        <f t="shared" si="59"/>
        <v/>
      </c>
      <c r="AJ86" s="120"/>
      <c r="AK86" s="14" t="str">
        <f t="shared" si="60"/>
        <v/>
      </c>
      <c r="AL86" s="120"/>
      <c r="AM86" s="120"/>
      <c r="AN86" s="16" t="str">
        <f t="shared" si="61"/>
        <v/>
      </c>
      <c r="AO86" s="14" t="str">
        <f t="shared" si="62"/>
        <v/>
      </c>
      <c r="AP86" s="17" t="str">
        <f t="shared" si="63"/>
        <v/>
      </c>
      <c r="AQ86" s="14" t="str">
        <f t="shared" si="64"/>
        <v/>
      </c>
      <c r="AR86" s="17" t="str">
        <f t="shared" si="65"/>
        <v/>
      </c>
      <c r="AS86" s="18" t="str">
        <f t="shared" si="66"/>
        <v/>
      </c>
    </row>
    <row r="87" spans="1:45" ht="15.75" hidden="1" customHeight="1">
      <c r="A87" s="291"/>
      <c r="B87" s="15"/>
      <c r="C87" s="13"/>
      <c r="D87" s="120"/>
      <c r="E87" s="14" t="str">
        <f t="shared" si="49"/>
        <v/>
      </c>
      <c r="F87" s="120"/>
      <c r="G87" s="14" t="str">
        <f t="shared" si="50"/>
        <v/>
      </c>
      <c r="H87" s="120"/>
      <c r="I87" s="128"/>
      <c r="J87" s="121"/>
      <c r="K87" s="14" t="str">
        <f t="shared" si="51"/>
        <v/>
      </c>
      <c r="L87" s="120"/>
      <c r="M87" s="14" t="str">
        <f t="shared" si="52"/>
        <v/>
      </c>
      <c r="N87" s="120"/>
      <c r="O87" s="127"/>
      <c r="P87" s="121"/>
      <c r="Q87" s="14" t="str">
        <f t="shared" si="53"/>
        <v/>
      </c>
      <c r="R87" s="120"/>
      <c r="S87" s="14" t="str">
        <f t="shared" si="54"/>
        <v/>
      </c>
      <c r="T87" s="120"/>
      <c r="U87" s="127"/>
      <c r="V87" s="121"/>
      <c r="W87" s="14" t="str">
        <f t="shared" si="55"/>
        <v/>
      </c>
      <c r="X87" s="120"/>
      <c r="Y87" s="14" t="str">
        <f t="shared" si="56"/>
        <v/>
      </c>
      <c r="Z87" s="120"/>
      <c r="AA87" s="127"/>
      <c r="AB87" s="121"/>
      <c r="AC87" s="14" t="str">
        <f t="shared" si="57"/>
        <v/>
      </c>
      <c r="AD87" s="120"/>
      <c r="AE87" s="14" t="str">
        <f t="shared" si="58"/>
        <v/>
      </c>
      <c r="AF87" s="120"/>
      <c r="AG87" s="127"/>
      <c r="AH87" s="120"/>
      <c r="AI87" s="14" t="str">
        <f t="shared" si="59"/>
        <v/>
      </c>
      <c r="AJ87" s="120"/>
      <c r="AK87" s="14" t="str">
        <f t="shared" si="60"/>
        <v/>
      </c>
      <c r="AL87" s="120"/>
      <c r="AM87" s="120"/>
      <c r="AN87" s="16" t="str">
        <f t="shared" si="61"/>
        <v/>
      </c>
      <c r="AO87" s="14" t="str">
        <f t="shared" si="62"/>
        <v/>
      </c>
      <c r="AP87" s="17" t="str">
        <f t="shared" si="63"/>
        <v/>
      </c>
      <c r="AQ87" s="14" t="str">
        <f t="shared" si="64"/>
        <v/>
      </c>
      <c r="AR87" s="17" t="str">
        <f t="shared" si="65"/>
        <v/>
      </c>
      <c r="AS87" s="18" t="str">
        <f t="shared" si="66"/>
        <v/>
      </c>
    </row>
    <row r="88" spans="1:45" ht="15.75" hidden="1" customHeight="1">
      <c r="A88" s="291"/>
      <c r="B88" s="15"/>
      <c r="C88" s="13"/>
      <c r="D88" s="120"/>
      <c r="E88" s="14" t="str">
        <f t="shared" si="49"/>
        <v/>
      </c>
      <c r="F88" s="120"/>
      <c r="G88" s="14" t="str">
        <f t="shared" si="50"/>
        <v/>
      </c>
      <c r="H88" s="120"/>
      <c r="I88" s="128"/>
      <c r="J88" s="121"/>
      <c r="K88" s="14" t="str">
        <f t="shared" si="51"/>
        <v/>
      </c>
      <c r="L88" s="120"/>
      <c r="M88" s="14" t="str">
        <f t="shared" si="52"/>
        <v/>
      </c>
      <c r="N88" s="120"/>
      <c r="O88" s="127"/>
      <c r="P88" s="121"/>
      <c r="Q88" s="14" t="str">
        <f t="shared" si="53"/>
        <v/>
      </c>
      <c r="R88" s="120"/>
      <c r="S88" s="14" t="str">
        <f t="shared" si="54"/>
        <v/>
      </c>
      <c r="T88" s="120"/>
      <c r="U88" s="127"/>
      <c r="V88" s="121"/>
      <c r="W88" s="14" t="str">
        <f t="shared" si="55"/>
        <v/>
      </c>
      <c r="X88" s="120"/>
      <c r="Y88" s="14" t="str">
        <f t="shared" si="56"/>
        <v/>
      </c>
      <c r="Z88" s="120"/>
      <c r="AA88" s="127"/>
      <c r="AB88" s="121"/>
      <c r="AC88" s="14" t="str">
        <f t="shared" si="57"/>
        <v/>
      </c>
      <c r="AD88" s="120"/>
      <c r="AE88" s="14" t="str">
        <f t="shared" si="58"/>
        <v/>
      </c>
      <c r="AF88" s="120"/>
      <c r="AG88" s="127"/>
      <c r="AH88" s="120"/>
      <c r="AI88" s="14" t="str">
        <f t="shared" si="59"/>
        <v/>
      </c>
      <c r="AJ88" s="120"/>
      <c r="AK88" s="14" t="str">
        <f t="shared" si="60"/>
        <v/>
      </c>
      <c r="AL88" s="120"/>
      <c r="AM88" s="120"/>
      <c r="AN88" s="16" t="str">
        <f t="shared" si="61"/>
        <v/>
      </c>
      <c r="AO88" s="14" t="str">
        <f t="shared" si="62"/>
        <v/>
      </c>
      <c r="AP88" s="17" t="str">
        <f t="shared" si="63"/>
        <v/>
      </c>
      <c r="AQ88" s="14" t="str">
        <f t="shared" si="64"/>
        <v/>
      </c>
      <c r="AR88" s="17" t="str">
        <f t="shared" si="65"/>
        <v/>
      </c>
      <c r="AS88" s="18" t="str">
        <f t="shared" si="66"/>
        <v/>
      </c>
    </row>
    <row r="89" spans="1:45" ht="15.75" hidden="1" customHeight="1">
      <c r="A89" s="291"/>
      <c r="B89" s="15"/>
      <c r="C89" s="13"/>
      <c r="D89" s="120"/>
      <c r="E89" s="14" t="str">
        <f t="shared" si="49"/>
        <v/>
      </c>
      <c r="F89" s="120"/>
      <c r="G89" s="14" t="str">
        <f t="shared" si="50"/>
        <v/>
      </c>
      <c r="H89" s="120"/>
      <c r="I89" s="128"/>
      <c r="J89" s="121"/>
      <c r="K89" s="14" t="str">
        <f t="shared" si="51"/>
        <v/>
      </c>
      <c r="L89" s="120"/>
      <c r="M89" s="14" t="str">
        <f t="shared" si="52"/>
        <v/>
      </c>
      <c r="N89" s="120"/>
      <c r="O89" s="127"/>
      <c r="P89" s="121"/>
      <c r="Q89" s="14" t="str">
        <f t="shared" si="53"/>
        <v/>
      </c>
      <c r="R89" s="120"/>
      <c r="S89" s="14" t="str">
        <f t="shared" si="54"/>
        <v/>
      </c>
      <c r="T89" s="120"/>
      <c r="U89" s="127"/>
      <c r="V89" s="121"/>
      <c r="W89" s="14" t="str">
        <f t="shared" si="55"/>
        <v/>
      </c>
      <c r="X89" s="120"/>
      <c r="Y89" s="14" t="str">
        <f t="shared" si="56"/>
        <v/>
      </c>
      <c r="Z89" s="120"/>
      <c r="AA89" s="127"/>
      <c r="AB89" s="121"/>
      <c r="AC89" s="14" t="str">
        <f t="shared" si="57"/>
        <v/>
      </c>
      <c r="AD89" s="120"/>
      <c r="AE89" s="14" t="str">
        <f t="shared" si="58"/>
        <v/>
      </c>
      <c r="AF89" s="120"/>
      <c r="AG89" s="127"/>
      <c r="AH89" s="120"/>
      <c r="AI89" s="14" t="str">
        <f t="shared" si="59"/>
        <v/>
      </c>
      <c r="AJ89" s="120"/>
      <c r="AK89" s="14" t="str">
        <f t="shared" si="60"/>
        <v/>
      </c>
      <c r="AL89" s="120"/>
      <c r="AM89" s="120"/>
      <c r="AN89" s="16" t="str">
        <f t="shared" si="61"/>
        <v/>
      </c>
      <c r="AO89" s="14" t="str">
        <f t="shared" si="62"/>
        <v/>
      </c>
      <c r="AP89" s="17" t="str">
        <f t="shared" si="63"/>
        <v/>
      </c>
      <c r="AQ89" s="14" t="str">
        <f t="shared" si="64"/>
        <v/>
      </c>
      <c r="AR89" s="17" t="str">
        <f t="shared" si="65"/>
        <v/>
      </c>
      <c r="AS89" s="18" t="str">
        <f t="shared" si="66"/>
        <v/>
      </c>
    </row>
    <row r="90" spans="1:45" ht="15.75" hidden="1" customHeight="1">
      <c r="A90" s="291"/>
      <c r="B90" s="15"/>
      <c r="C90" s="13"/>
      <c r="D90" s="120"/>
      <c r="E90" s="14" t="str">
        <f t="shared" si="49"/>
        <v/>
      </c>
      <c r="F90" s="120"/>
      <c r="G90" s="14" t="str">
        <f t="shared" si="50"/>
        <v/>
      </c>
      <c r="H90" s="120"/>
      <c r="I90" s="128"/>
      <c r="J90" s="121"/>
      <c r="K90" s="14" t="str">
        <f t="shared" si="51"/>
        <v/>
      </c>
      <c r="L90" s="120"/>
      <c r="M90" s="14" t="str">
        <f t="shared" si="52"/>
        <v/>
      </c>
      <c r="N90" s="120"/>
      <c r="O90" s="127"/>
      <c r="P90" s="121"/>
      <c r="Q90" s="14" t="str">
        <f t="shared" si="53"/>
        <v/>
      </c>
      <c r="R90" s="120"/>
      <c r="S90" s="14" t="str">
        <f t="shared" si="54"/>
        <v/>
      </c>
      <c r="T90" s="120"/>
      <c r="U90" s="127"/>
      <c r="V90" s="121"/>
      <c r="W90" s="14" t="str">
        <f t="shared" si="55"/>
        <v/>
      </c>
      <c r="X90" s="120"/>
      <c r="Y90" s="14" t="str">
        <f t="shared" si="56"/>
        <v/>
      </c>
      <c r="Z90" s="120"/>
      <c r="AA90" s="127"/>
      <c r="AB90" s="121"/>
      <c r="AC90" s="14" t="str">
        <f t="shared" si="57"/>
        <v/>
      </c>
      <c r="AD90" s="120"/>
      <c r="AE90" s="14" t="str">
        <f t="shared" si="58"/>
        <v/>
      </c>
      <c r="AF90" s="120"/>
      <c r="AG90" s="127"/>
      <c r="AH90" s="120"/>
      <c r="AI90" s="14" t="str">
        <f t="shared" si="59"/>
        <v/>
      </c>
      <c r="AJ90" s="120"/>
      <c r="AK90" s="14" t="str">
        <f t="shared" si="60"/>
        <v/>
      </c>
      <c r="AL90" s="120"/>
      <c r="AM90" s="120"/>
      <c r="AN90" s="16" t="str">
        <f t="shared" si="61"/>
        <v/>
      </c>
      <c r="AO90" s="14" t="str">
        <f t="shared" si="62"/>
        <v/>
      </c>
      <c r="AP90" s="17" t="str">
        <f t="shared" si="63"/>
        <v/>
      </c>
      <c r="AQ90" s="14" t="str">
        <f t="shared" si="64"/>
        <v/>
      </c>
      <c r="AR90" s="17" t="str">
        <f t="shared" si="65"/>
        <v/>
      </c>
      <c r="AS90" s="18" t="str">
        <f t="shared" si="66"/>
        <v/>
      </c>
    </row>
    <row r="91" spans="1:45" ht="15.75" hidden="1" customHeight="1">
      <c r="A91" s="291"/>
      <c r="B91" s="15"/>
      <c r="C91" s="13"/>
      <c r="D91" s="120"/>
      <c r="E91" s="14" t="str">
        <f t="shared" si="49"/>
        <v/>
      </c>
      <c r="F91" s="120"/>
      <c r="G91" s="14" t="str">
        <f t="shared" si="50"/>
        <v/>
      </c>
      <c r="H91" s="120"/>
      <c r="I91" s="128"/>
      <c r="J91" s="121"/>
      <c r="K91" s="14" t="str">
        <f t="shared" si="51"/>
        <v/>
      </c>
      <c r="L91" s="120"/>
      <c r="M91" s="14" t="str">
        <f t="shared" si="52"/>
        <v/>
      </c>
      <c r="N91" s="120"/>
      <c r="O91" s="127"/>
      <c r="P91" s="121"/>
      <c r="Q91" s="14" t="str">
        <f t="shared" si="53"/>
        <v/>
      </c>
      <c r="R91" s="120"/>
      <c r="S91" s="14" t="str">
        <f t="shared" si="54"/>
        <v/>
      </c>
      <c r="T91" s="120"/>
      <c r="U91" s="127"/>
      <c r="V91" s="121"/>
      <c r="W91" s="14" t="str">
        <f t="shared" si="55"/>
        <v/>
      </c>
      <c r="X91" s="120"/>
      <c r="Y91" s="14" t="str">
        <f t="shared" si="56"/>
        <v/>
      </c>
      <c r="Z91" s="120"/>
      <c r="AA91" s="127"/>
      <c r="AB91" s="121"/>
      <c r="AC91" s="14" t="str">
        <f t="shared" si="57"/>
        <v/>
      </c>
      <c r="AD91" s="120"/>
      <c r="AE91" s="14" t="str">
        <f t="shared" si="58"/>
        <v/>
      </c>
      <c r="AF91" s="120"/>
      <c r="AG91" s="127"/>
      <c r="AH91" s="120"/>
      <c r="AI91" s="14" t="str">
        <f t="shared" si="59"/>
        <v/>
      </c>
      <c r="AJ91" s="120"/>
      <c r="AK91" s="14" t="str">
        <f t="shared" si="60"/>
        <v/>
      </c>
      <c r="AL91" s="120"/>
      <c r="AM91" s="120"/>
      <c r="AN91" s="16" t="str">
        <f t="shared" si="61"/>
        <v/>
      </c>
      <c r="AO91" s="14" t="str">
        <f t="shared" si="62"/>
        <v/>
      </c>
      <c r="AP91" s="17" t="str">
        <f t="shared" si="63"/>
        <v/>
      </c>
      <c r="AQ91" s="14" t="str">
        <f t="shared" si="64"/>
        <v/>
      </c>
      <c r="AR91" s="17" t="str">
        <f t="shared" si="65"/>
        <v/>
      </c>
      <c r="AS91" s="18" t="str">
        <f t="shared" si="66"/>
        <v/>
      </c>
    </row>
    <row r="92" spans="1:45" ht="15.75" hidden="1" customHeight="1">
      <c r="A92" s="291"/>
      <c r="B92" s="15"/>
      <c r="C92" s="13"/>
      <c r="D92" s="120"/>
      <c r="E92" s="14" t="str">
        <f t="shared" si="49"/>
        <v/>
      </c>
      <c r="F92" s="120"/>
      <c r="G92" s="14" t="str">
        <f t="shared" si="50"/>
        <v/>
      </c>
      <c r="H92" s="120"/>
      <c r="I92" s="128"/>
      <c r="J92" s="121"/>
      <c r="K92" s="14" t="str">
        <f t="shared" si="51"/>
        <v/>
      </c>
      <c r="L92" s="120"/>
      <c r="M92" s="14" t="str">
        <f t="shared" si="52"/>
        <v/>
      </c>
      <c r="N92" s="120"/>
      <c r="O92" s="127"/>
      <c r="P92" s="121"/>
      <c r="Q92" s="14" t="str">
        <f t="shared" si="53"/>
        <v/>
      </c>
      <c r="R92" s="120"/>
      <c r="S92" s="14" t="str">
        <f t="shared" si="54"/>
        <v/>
      </c>
      <c r="T92" s="120"/>
      <c r="U92" s="127"/>
      <c r="V92" s="121"/>
      <c r="W92" s="14" t="str">
        <f t="shared" si="55"/>
        <v/>
      </c>
      <c r="X92" s="120"/>
      <c r="Y92" s="14" t="str">
        <f t="shared" si="56"/>
        <v/>
      </c>
      <c r="Z92" s="120"/>
      <c r="AA92" s="127"/>
      <c r="AB92" s="121"/>
      <c r="AC92" s="14" t="str">
        <f t="shared" si="57"/>
        <v/>
      </c>
      <c r="AD92" s="120"/>
      <c r="AE92" s="14" t="str">
        <f t="shared" si="58"/>
        <v/>
      </c>
      <c r="AF92" s="120"/>
      <c r="AG92" s="127"/>
      <c r="AH92" s="120"/>
      <c r="AI92" s="14" t="str">
        <f t="shared" si="59"/>
        <v/>
      </c>
      <c r="AJ92" s="120"/>
      <c r="AK92" s="14" t="str">
        <f t="shared" si="60"/>
        <v/>
      </c>
      <c r="AL92" s="120"/>
      <c r="AM92" s="120"/>
      <c r="AN92" s="16" t="str">
        <f t="shared" si="61"/>
        <v/>
      </c>
      <c r="AO92" s="14" t="str">
        <f t="shared" si="62"/>
        <v/>
      </c>
      <c r="AP92" s="17" t="str">
        <f t="shared" si="63"/>
        <v/>
      </c>
      <c r="AQ92" s="14" t="str">
        <f t="shared" si="64"/>
        <v/>
      </c>
      <c r="AR92" s="17" t="str">
        <f t="shared" si="65"/>
        <v/>
      </c>
      <c r="AS92" s="18" t="str">
        <f t="shared" si="66"/>
        <v/>
      </c>
    </row>
    <row r="93" spans="1:45" ht="15.75" hidden="1" customHeight="1">
      <c r="A93" s="291"/>
      <c r="B93" s="15"/>
      <c r="C93" s="13"/>
      <c r="D93" s="120"/>
      <c r="E93" s="14" t="str">
        <f t="shared" si="49"/>
        <v/>
      </c>
      <c r="F93" s="120"/>
      <c r="G93" s="14" t="str">
        <f t="shared" si="50"/>
        <v/>
      </c>
      <c r="H93" s="120"/>
      <c r="I93" s="128"/>
      <c r="J93" s="121"/>
      <c r="K93" s="14" t="str">
        <f t="shared" si="51"/>
        <v/>
      </c>
      <c r="L93" s="120"/>
      <c r="M93" s="14" t="str">
        <f t="shared" si="52"/>
        <v/>
      </c>
      <c r="N93" s="120"/>
      <c r="O93" s="127"/>
      <c r="P93" s="121"/>
      <c r="Q93" s="14" t="str">
        <f t="shared" si="53"/>
        <v/>
      </c>
      <c r="R93" s="120"/>
      <c r="S93" s="14" t="str">
        <f t="shared" si="54"/>
        <v/>
      </c>
      <c r="T93" s="120"/>
      <c r="U93" s="127"/>
      <c r="V93" s="121"/>
      <c r="W93" s="14" t="str">
        <f t="shared" si="55"/>
        <v/>
      </c>
      <c r="X93" s="120"/>
      <c r="Y93" s="14" t="str">
        <f t="shared" si="56"/>
        <v/>
      </c>
      <c r="Z93" s="120"/>
      <c r="AA93" s="127"/>
      <c r="AB93" s="121"/>
      <c r="AC93" s="14" t="str">
        <f t="shared" si="57"/>
        <v/>
      </c>
      <c r="AD93" s="120"/>
      <c r="AE93" s="14" t="str">
        <f t="shared" si="58"/>
        <v/>
      </c>
      <c r="AF93" s="120"/>
      <c r="AG93" s="127"/>
      <c r="AH93" s="120"/>
      <c r="AI93" s="14" t="str">
        <f t="shared" si="59"/>
        <v/>
      </c>
      <c r="AJ93" s="120"/>
      <c r="AK93" s="14" t="str">
        <f t="shared" si="60"/>
        <v/>
      </c>
      <c r="AL93" s="120"/>
      <c r="AM93" s="120"/>
      <c r="AN93" s="16" t="str">
        <f t="shared" si="61"/>
        <v/>
      </c>
      <c r="AO93" s="14" t="str">
        <f t="shared" si="62"/>
        <v/>
      </c>
      <c r="AP93" s="17" t="str">
        <f t="shared" si="63"/>
        <v/>
      </c>
      <c r="AQ93" s="14" t="str">
        <f t="shared" si="64"/>
        <v/>
      </c>
      <c r="AR93" s="17" t="str">
        <f t="shared" si="65"/>
        <v/>
      </c>
      <c r="AS93" s="18" t="str">
        <f t="shared" si="66"/>
        <v/>
      </c>
    </row>
    <row r="94" spans="1:45" ht="15.75" hidden="1" customHeight="1">
      <c r="A94" s="291"/>
      <c r="B94" s="15"/>
      <c r="C94" s="13"/>
      <c r="D94" s="120"/>
      <c r="E94" s="14" t="str">
        <f t="shared" si="49"/>
        <v/>
      </c>
      <c r="F94" s="120"/>
      <c r="G94" s="14" t="str">
        <f t="shared" si="50"/>
        <v/>
      </c>
      <c r="H94" s="120"/>
      <c r="I94" s="128"/>
      <c r="J94" s="121"/>
      <c r="K94" s="14" t="str">
        <f t="shared" si="51"/>
        <v/>
      </c>
      <c r="L94" s="120"/>
      <c r="M94" s="14" t="str">
        <f t="shared" si="52"/>
        <v/>
      </c>
      <c r="N94" s="120"/>
      <c r="O94" s="127"/>
      <c r="P94" s="121"/>
      <c r="Q94" s="14" t="str">
        <f t="shared" si="53"/>
        <v/>
      </c>
      <c r="R94" s="120"/>
      <c r="S94" s="14" t="str">
        <f t="shared" si="54"/>
        <v/>
      </c>
      <c r="T94" s="120"/>
      <c r="U94" s="127"/>
      <c r="V94" s="121"/>
      <c r="W94" s="14" t="str">
        <f t="shared" si="55"/>
        <v/>
      </c>
      <c r="X94" s="120"/>
      <c r="Y94" s="14" t="str">
        <f t="shared" si="56"/>
        <v/>
      </c>
      <c r="Z94" s="120"/>
      <c r="AA94" s="127"/>
      <c r="AB94" s="121"/>
      <c r="AC94" s="14" t="str">
        <f t="shared" si="57"/>
        <v/>
      </c>
      <c r="AD94" s="120"/>
      <c r="AE94" s="14" t="str">
        <f t="shared" si="58"/>
        <v/>
      </c>
      <c r="AF94" s="120"/>
      <c r="AG94" s="127"/>
      <c r="AH94" s="120"/>
      <c r="AI94" s="14" t="str">
        <f t="shared" si="59"/>
        <v/>
      </c>
      <c r="AJ94" s="120"/>
      <c r="AK94" s="14" t="str">
        <f t="shared" si="60"/>
        <v/>
      </c>
      <c r="AL94" s="120"/>
      <c r="AM94" s="120"/>
      <c r="AN94" s="16" t="str">
        <f t="shared" si="61"/>
        <v/>
      </c>
      <c r="AO94" s="14" t="str">
        <f t="shared" si="62"/>
        <v/>
      </c>
      <c r="AP94" s="17" t="str">
        <f t="shared" si="63"/>
        <v/>
      </c>
      <c r="AQ94" s="14" t="str">
        <f t="shared" si="64"/>
        <v/>
      </c>
      <c r="AR94" s="17" t="str">
        <f t="shared" si="65"/>
        <v/>
      </c>
      <c r="AS94" s="18" t="str">
        <f t="shared" si="66"/>
        <v/>
      </c>
    </row>
    <row r="95" spans="1:45" ht="15.75" hidden="1" customHeight="1">
      <c r="A95" s="291"/>
      <c r="B95" s="15"/>
      <c r="C95" s="13"/>
      <c r="D95" s="120"/>
      <c r="E95" s="14" t="str">
        <f t="shared" si="49"/>
        <v/>
      </c>
      <c r="F95" s="120"/>
      <c r="G95" s="14" t="str">
        <f t="shared" si="50"/>
        <v/>
      </c>
      <c r="H95" s="120"/>
      <c r="I95" s="128"/>
      <c r="J95" s="121"/>
      <c r="K95" s="14" t="str">
        <f t="shared" si="51"/>
        <v/>
      </c>
      <c r="L95" s="120"/>
      <c r="M95" s="14" t="str">
        <f t="shared" si="52"/>
        <v/>
      </c>
      <c r="N95" s="120"/>
      <c r="O95" s="127"/>
      <c r="P95" s="121"/>
      <c r="Q95" s="14" t="str">
        <f t="shared" si="53"/>
        <v/>
      </c>
      <c r="R95" s="120"/>
      <c r="S95" s="14" t="str">
        <f t="shared" si="54"/>
        <v/>
      </c>
      <c r="T95" s="120"/>
      <c r="U95" s="127"/>
      <c r="V95" s="121"/>
      <c r="W95" s="14" t="str">
        <f t="shared" si="55"/>
        <v/>
      </c>
      <c r="X95" s="120"/>
      <c r="Y95" s="14" t="str">
        <f t="shared" si="56"/>
        <v/>
      </c>
      <c r="Z95" s="120"/>
      <c r="AA95" s="127"/>
      <c r="AB95" s="121"/>
      <c r="AC95" s="14" t="str">
        <f t="shared" si="57"/>
        <v/>
      </c>
      <c r="AD95" s="120"/>
      <c r="AE95" s="14" t="str">
        <f t="shared" si="58"/>
        <v/>
      </c>
      <c r="AF95" s="120"/>
      <c r="AG95" s="127"/>
      <c r="AH95" s="120"/>
      <c r="AI95" s="14" t="str">
        <f t="shared" si="59"/>
        <v/>
      </c>
      <c r="AJ95" s="120"/>
      <c r="AK95" s="14" t="str">
        <f t="shared" si="60"/>
        <v/>
      </c>
      <c r="AL95" s="120"/>
      <c r="AM95" s="120"/>
      <c r="AN95" s="16" t="str">
        <f t="shared" si="61"/>
        <v/>
      </c>
      <c r="AO95" s="14" t="str">
        <f t="shared" si="62"/>
        <v/>
      </c>
      <c r="AP95" s="17" t="str">
        <f t="shared" si="63"/>
        <v/>
      </c>
      <c r="AQ95" s="14" t="str">
        <f t="shared" si="64"/>
        <v/>
      </c>
      <c r="AR95" s="17" t="str">
        <f t="shared" si="65"/>
        <v/>
      </c>
      <c r="AS95" s="18" t="str">
        <f t="shared" si="66"/>
        <v/>
      </c>
    </row>
    <row r="96" spans="1:45" ht="15.75" hidden="1" customHeight="1">
      <c r="A96" s="291"/>
      <c r="B96" s="15"/>
      <c r="C96" s="13"/>
      <c r="D96" s="120"/>
      <c r="E96" s="14" t="str">
        <f t="shared" si="49"/>
        <v/>
      </c>
      <c r="F96" s="120"/>
      <c r="G96" s="14" t="str">
        <f t="shared" si="50"/>
        <v/>
      </c>
      <c r="H96" s="120"/>
      <c r="I96" s="128"/>
      <c r="J96" s="121"/>
      <c r="K96" s="14" t="str">
        <f t="shared" si="51"/>
        <v/>
      </c>
      <c r="L96" s="120"/>
      <c r="M96" s="14" t="str">
        <f t="shared" si="52"/>
        <v/>
      </c>
      <c r="N96" s="120"/>
      <c r="O96" s="127"/>
      <c r="P96" s="121"/>
      <c r="Q96" s="14" t="str">
        <f t="shared" si="53"/>
        <v/>
      </c>
      <c r="R96" s="120"/>
      <c r="S96" s="14" t="str">
        <f t="shared" si="54"/>
        <v/>
      </c>
      <c r="T96" s="120"/>
      <c r="U96" s="127"/>
      <c r="V96" s="121"/>
      <c r="W96" s="14" t="str">
        <f t="shared" si="55"/>
        <v/>
      </c>
      <c r="X96" s="120"/>
      <c r="Y96" s="14" t="str">
        <f t="shared" si="56"/>
        <v/>
      </c>
      <c r="Z96" s="120"/>
      <c r="AA96" s="127"/>
      <c r="AB96" s="121"/>
      <c r="AC96" s="14" t="str">
        <f t="shared" si="57"/>
        <v/>
      </c>
      <c r="AD96" s="120"/>
      <c r="AE96" s="14" t="str">
        <f t="shared" si="58"/>
        <v/>
      </c>
      <c r="AF96" s="120"/>
      <c r="AG96" s="127"/>
      <c r="AH96" s="120"/>
      <c r="AI96" s="14" t="str">
        <f t="shared" si="59"/>
        <v/>
      </c>
      <c r="AJ96" s="120"/>
      <c r="AK96" s="14" t="str">
        <f t="shared" si="60"/>
        <v/>
      </c>
      <c r="AL96" s="120"/>
      <c r="AM96" s="120"/>
      <c r="AN96" s="16" t="str">
        <f t="shared" si="61"/>
        <v/>
      </c>
      <c r="AO96" s="14" t="str">
        <f t="shared" si="62"/>
        <v/>
      </c>
      <c r="AP96" s="17" t="str">
        <f t="shared" si="63"/>
        <v/>
      </c>
      <c r="AQ96" s="14" t="str">
        <f t="shared" si="64"/>
        <v/>
      </c>
      <c r="AR96" s="17" t="str">
        <f t="shared" si="65"/>
        <v/>
      </c>
      <c r="AS96" s="18" t="str">
        <f t="shared" si="66"/>
        <v/>
      </c>
    </row>
    <row r="97" spans="1:45" ht="15.75" hidden="1" customHeight="1">
      <c r="A97" s="291"/>
      <c r="B97" s="15"/>
      <c r="C97" s="13"/>
      <c r="D97" s="120"/>
      <c r="E97" s="14" t="str">
        <f t="shared" si="49"/>
        <v/>
      </c>
      <c r="F97" s="120"/>
      <c r="G97" s="14" t="str">
        <f t="shared" si="50"/>
        <v/>
      </c>
      <c r="H97" s="120"/>
      <c r="I97" s="128"/>
      <c r="J97" s="121"/>
      <c r="K97" s="14" t="str">
        <f t="shared" si="51"/>
        <v/>
      </c>
      <c r="L97" s="120"/>
      <c r="M97" s="14" t="str">
        <f t="shared" si="52"/>
        <v/>
      </c>
      <c r="N97" s="120"/>
      <c r="O97" s="127"/>
      <c r="P97" s="121"/>
      <c r="Q97" s="14" t="str">
        <f t="shared" si="53"/>
        <v/>
      </c>
      <c r="R97" s="120"/>
      <c r="S97" s="14" t="str">
        <f t="shared" si="54"/>
        <v/>
      </c>
      <c r="T97" s="120"/>
      <c r="U97" s="127"/>
      <c r="V97" s="121"/>
      <c r="W97" s="14" t="str">
        <f t="shared" si="55"/>
        <v/>
      </c>
      <c r="X97" s="120"/>
      <c r="Y97" s="14" t="str">
        <f t="shared" si="56"/>
        <v/>
      </c>
      <c r="Z97" s="120"/>
      <c r="AA97" s="127"/>
      <c r="AB97" s="121"/>
      <c r="AC97" s="14" t="str">
        <f t="shared" si="57"/>
        <v/>
      </c>
      <c r="AD97" s="120"/>
      <c r="AE97" s="14" t="str">
        <f t="shared" si="58"/>
        <v/>
      </c>
      <c r="AF97" s="120"/>
      <c r="AG97" s="127"/>
      <c r="AH97" s="120"/>
      <c r="AI97" s="14" t="str">
        <f t="shared" si="59"/>
        <v/>
      </c>
      <c r="AJ97" s="120"/>
      <c r="AK97" s="14" t="str">
        <f t="shared" si="60"/>
        <v/>
      </c>
      <c r="AL97" s="120"/>
      <c r="AM97" s="120"/>
      <c r="AN97" s="16" t="str">
        <f t="shared" si="61"/>
        <v/>
      </c>
      <c r="AO97" s="14" t="str">
        <f t="shared" si="62"/>
        <v/>
      </c>
      <c r="AP97" s="17" t="str">
        <f t="shared" si="63"/>
        <v/>
      </c>
      <c r="AQ97" s="14" t="str">
        <f t="shared" si="64"/>
        <v/>
      </c>
      <c r="AR97" s="17" t="str">
        <f t="shared" si="65"/>
        <v/>
      </c>
      <c r="AS97" s="18" t="str">
        <f t="shared" si="66"/>
        <v/>
      </c>
    </row>
    <row r="98" spans="1:45" ht="15.75" hidden="1" customHeight="1" thickBot="1">
      <c r="A98" s="291"/>
      <c r="B98" s="15"/>
      <c r="C98" s="13"/>
      <c r="D98" s="120"/>
      <c r="E98" s="14" t="str">
        <f t="shared" si="49"/>
        <v/>
      </c>
      <c r="F98" s="120"/>
      <c r="G98" s="14" t="str">
        <f t="shared" si="50"/>
        <v/>
      </c>
      <c r="H98" s="120"/>
      <c r="I98" s="128"/>
      <c r="J98" s="121"/>
      <c r="K98" s="14" t="str">
        <f t="shared" si="51"/>
        <v/>
      </c>
      <c r="L98" s="120"/>
      <c r="M98" s="14" t="str">
        <f t="shared" si="52"/>
        <v/>
      </c>
      <c r="N98" s="120"/>
      <c r="O98" s="127"/>
      <c r="P98" s="121"/>
      <c r="Q98" s="14" t="str">
        <f t="shared" si="53"/>
        <v/>
      </c>
      <c r="R98" s="120"/>
      <c r="S98" s="14" t="str">
        <f t="shared" si="54"/>
        <v/>
      </c>
      <c r="T98" s="120"/>
      <c r="U98" s="127"/>
      <c r="V98" s="121"/>
      <c r="W98" s="14" t="str">
        <f t="shared" si="55"/>
        <v/>
      </c>
      <c r="X98" s="120"/>
      <c r="Y98" s="14" t="str">
        <f t="shared" si="56"/>
        <v/>
      </c>
      <c r="Z98" s="120"/>
      <c r="AA98" s="127"/>
      <c r="AB98" s="121"/>
      <c r="AC98" s="14" t="str">
        <f t="shared" si="57"/>
        <v/>
      </c>
      <c r="AD98" s="120"/>
      <c r="AE98" s="14" t="str">
        <f t="shared" si="58"/>
        <v/>
      </c>
      <c r="AF98" s="120"/>
      <c r="AG98" s="134"/>
      <c r="AH98" s="135"/>
      <c r="AI98" s="14" t="str">
        <f t="shared" si="59"/>
        <v/>
      </c>
      <c r="AJ98" s="120"/>
      <c r="AK98" s="14" t="str">
        <f t="shared" si="60"/>
        <v/>
      </c>
      <c r="AL98" s="120"/>
      <c r="AM98" s="120"/>
      <c r="AN98" s="16" t="str">
        <f t="shared" si="61"/>
        <v/>
      </c>
      <c r="AO98" s="14" t="str">
        <f t="shared" si="62"/>
        <v/>
      </c>
      <c r="AP98" s="17" t="str">
        <f t="shared" si="63"/>
        <v/>
      </c>
      <c r="AQ98" s="14" t="str">
        <f t="shared" si="64"/>
        <v/>
      </c>
      <c r="AR98" s="17" t="str">
        <f t="shared" si="65"/>
        <v/>
      </c>
      <c r="AS98" s="18" t="str">
        <f t="shared" si="66"/>
        <v/>
      </c>
    </row>
    <row r="99" spans="1:45" s="10" customFormat="1" ht="15.75" customHeight="1" thickBot="1">
      <c r="A99" s="281"/>
      <c r="B99" s="148"/>
      <c r="C99" s="216" t="s">
        <v>21</v>
      </c>
      <c r="D99" s="154" t="str">
        <f>IF(SUM(D63:D98)=0,"",SUM(D63:D98))</f>
        <v/>
      </c>
      <c r="E99" s="25" t="str">
        <f>IF(SUM(D63:D98)=0,"",SUM(D63:D98)*15)</f>
        <v/>
      </c>
      <c r="F99" s="21" t="str">
        <f>IF(SUM(F63:F98)=0,"",SUM(F63:F98))</f>
        <v/>
      </c>
      <c r="G99" s="25" t="str">
        <f>IF(SUM(F63:F98)=0,"",SUM(F63:F98)*15)</f>
        <v/>
      </c>
      <c r="H99" s="21" t="str">
        <f>IF(SUM(H63:H98)=0,"",SUM(H63:H98))</f>
        <v/>
      </c>
      <c r="I99" s="198" t="str">
        <f>IF(SUM(D63:D98)+SUM(F63:F98)=0,"",SUM(D63:D98)+SUM(F63:F98))</f>
        <v/>
      </c>
      <c r="J99" s="150" t="str">
        <f>IF(SUM(J63:J98)=0,"",SUM(J63:J98))</f>
        <v/>
      </c>
      <c r="K99" s="21" t="str">
        <f>IF(SUM(J63:J98)=0,"",SUM(J63:J98)*15)</f>
        <v/>
      </c>
      <c r="L99" s="21" t="str">
        <f>IF(SUM(L63:L98)=0,"",SUM(L63:L98))</f>
        <v/>
      </c>
      <c r="M99" s="21" t="str">
        <f>IF(SUM(L63:L98)=0,"",SUM(L63:L98)*15)</f>
        <v/>
      </c>
      <c r="N99" s="21" t="str">
        <f>IF(SUM(N63:N98)=0,"",SUM(N63:N98))</f>
        <v/>
      </c>
      <c r="O99" s="199" t="str">
        <f>IF(SUM(J63:J98)+SUM(L63:L98)=0,"",SUM(J63:J98)+SUM(L63:L98))</f>
        <v/>
      </c>
      <c r="P99" s="150">
        <f>IF(SUM(P63:P98)=0,"",SUM(P63:P98))</f>
        <v>1</v>
      </c>
      <c r="Q99" s="25">
        <f>IF(SUM(P63:P98)=0,"",SUM(P63:P98)*15)</f>
        <v>15</v>
      </c>
      <c r="R99" s="21">
        <f>IF(SUM(R63:R98)=0,"",SUM(R63:R98))</f>
        <v>1</v>
      </c>
      <c r="S99" s="25">
        <f>IF(SUM(R63:R98)=0,"",SUM(R63:R98)*15)</f>
        <v>15</v>
      </c>
      <c r="T99" s="21">
        <f>IF(SUM(T63:T98)=0,"",SUM(T63:T98))</f>
        <v>2</v>
      </c>
      <c r="U99" s="199">
        <f>IF(SUM(P63:P98)+SUM(R63:R98)=0,"",SUM(P63:P98)+SUM(R63:R98))</f>
        <v>2</v>
      </c>
      <c r="V99" s="150">
        <f>IF(SUM(V63:V98)=0,"",SUM(V63:V98))</f>
        <v>9</v>
      </c>
      <c r="W99" s="25">
        <f>IF(SUM(V63:V98)=0,"",SUM(V63:V98)*15)</f>
        <v>135</v>
      </c>
      <c r="X99" s="21">
        <f>IF(SUM(X63:X98)=0,"",SUM(X63:X98))</f>
        <v>6</v>
      </c>
      <c r="Y99" s="25">
        <f>IF(SUM(X63:X98)=0,"",SUM(X63:X98)*15)</f>
        <v>90</v>
      </c>
      <c r="Z99" s="21">
        <f>IF(SUM(Z63:Z98)=0,"",SUM(Z63:Z98))</f>
        <v>20</v>
      </c>
      <c r="AA99" s="199">
        <f>IF(SUM(V63:V98)+SUM(X63:X98)=0,"",SUM(V63:V98)+SUM(X63:X98))</f>
        <v>15</v>
      </c>
      <c r="AB99" s="150">
        <f>IF(SUM(AB63:AB98)=0,"",SUM(AB63:AB98))</f>
        <v>7</v>
      </c>
      <c r="AC99" s="25">
        <f>IF(SUM(AB63:AB98)=0,"",SUM(AB63:AB98)*15)</f>
        <v>105</v>
      </c>
      <c r="AD99" s="21">
        <f>IF(SUM(AD63:AD98)=0,"",SUM(AD63:AD98))</f>
        <v>9</v>
      </c>
      <c r="AE99" s="25">
        <f>IF(SUM(AD63:AD98)=0,"",SUM(AD63:AD98)*15)</f>
        <v>135</v>
      </c>
      <c r="AF99" s="151">
        <f>IF(SUM(AF63:AF98)=0,"",SUM(AF63:AF98))</f>
        <v>20</v>
      </c>
      <c r="AG99" s="199">
        <f>IF(SUM(AB63:AB98)+SUM(AD63:AD98)=0,"",SUM(AB63:AB98)+SUM(AD63:AD98))</f>
        <v>16</v>
      </c>
      <c r="AH99" s="150">
        <f>IF(SUM(AH63:AH98)=0,"",SUM(AH63:AH98))</f>
        <v>5</v>
      </c>
      <c r="AI99" s="25">
        <f>IF(SUM(AH63:AH98)=0,"",SUM(AH63:AH98)*15)</f>
        <v>75</v>
      </c>
      <c r="AJ99" s="21">
        <f>IF(SUM(AJ63:AJ98)=0,"",SUM(AJ63:AJ98))</f>
        <v>15</v>
      </c>
      <c r="AK99" s="25">
        <f>IF(SUM(AJ63:AJ98)=0,"",SUM(AJ63:AJ98)*15)</f>
        <v>225</v>
      </c>
      <c r="AL99" s="21">
        <f>IF(SUM(AL63:AL98)=0,"",SUM(AL63:AL98))</f>
        <v>30</v>
      </c>
      <c r="AM99" s="198">
        <f>IF(SUM(AH63:AH98)+SUM(AJ63:AJ98)=0,"",SUM(AH63:AH98)+SUM(AJ63:AJ98))</f>
        <v>20</v>
      </c>
      <c r="AN99" s="157">
        <f>IF(SUM(AN63:AN98)=0,"",SUM(AN63:AN98))</f>
        <v>22</v>
      </c>
      <c r="AO99" s="21">
        <f>IF(SUM(AN63:AN98)=0,"",SUM(AN63:AN98)*15)</f>
        <v>330</v>
      </c>
      <c r="AP99" s="21">
        <f>IF(SUM(AP63:AP98)=0,"",SUM(AP63:AP98))</f>
        <v>31</v>
      </c>
      <c r="AQ99" s="21">
        <f>IF(SUM(AP63:AP98)=0,"",SUM(AP63:AP98)*15)</f>
        <v>465</v>
      </c>
      <c r="AR99" s="21">
        <f>IF(SUM(AR63:AR98)=0,"",SUM(AR63:AR98))</f>
        <v>72</v>
      </c>
      <c r="AS99" s="158">
        <f>IF(SUM(AS63:AS98)=0,"",SUM(AS63:AS98))</f>
        <v>53</v>
      </c>
    </row>
    <row r="100" spans="1:45" s="66" customFormat="1" ht="21.95" customHeight="1" thickBot="1">
      <c r="A100" s="292"/>
      <c r="B100" s="217"/>
      <c r="C100" s="218" t="s">
        <v>22</v>
      </c>
      <c r="D100" s="219">
        <f>IF(SUM(D11:D25)+SUM(D29:D46)+SUM(D49:D59)+(SUM(D63:D98))=0,"",SUM(D11:D25)+SUM(D29:D46)+SUM(D49:D59)+SUM(D63:D98))</f>
        <v>20</v>
      </c>
      <c r="E100" s="220">
        <f>IF((SUM(D11:D25)+SUM(D29:D46)+SUM(D49:D59)+SUM(D63:D98))*15=0,"",(SUM(D11:D25)+SUM(D29:D46)+SUM(D49:D59)+SUM(D63:D98))*15)</f>
        <v>300</v>
      </c>
      <c r="F100" s="221">
        <f>IF(SUM(F11:F25)+SUM(F29:F46)+SUM(F49:F59)+(SUM(F63:F98))=0,"",SUM(F11:F25)+SUM(F29:F46)+SUM(F49:F59)+SUM(F63:F98))</f>
        <v>14</v>
      </c>
      <c r="G100" s="220">
        <f>IF((SUM(F11:F25)+SUM(F29:F46)+SUM(F49:F59)+SUM(F63:F98))*15=0,"",(SUM(F11:F25)+SUM(F29:F46)+SUM(F49:F59)+SUM(F63:F98))*15)</f>
        <v>210</v>
      </c>
      <c r="H100" s="221">
        <f>IF(SUM(H11:H25)+SUM(H29:H46)+SUM(H49:H59)+(SUM(H63:H98))=0,"",SUM(H11:H25)+SUM(H29:H46)+SUM(H49:H59)+SUM(H63:H98))</f>
        <v>30</v>
      </c>
      <c r="I100" s="222">
        <f>IF(SUM(D11:D25)+SUM(F11:F25)+SUM(D29:D46)+SUM(F29:F46)+SUM(D49:D59)+SUM(F49:F59)+SUM(D63:D98)+SUM(F63:F98)=0,"",SUM(D11:D25)+SUM(F11:F25)+SUM(D29:D46)+SUM(F29:F46)+SUM(D49:D59)+SUM(F49:F59)+SUM(D63:D98)+SUM(F63:F98))</f>
        <v>34</v>
      </c>
      <c r="J100" s="219">
        <f>IF(SUM(J11:J25)+SUM(J29:J46)+SUM(J49:J59)+(SUM(J63:J98))=0,"",SUM(J11:J25)+SUM(J29:J46)+SUM(J49:J59)+SUM(J63:J98))</f>
        <v>14</v>
      </c>
      <c r="K100" s="220">
        <f>IF((SUM(J11:J25)+SUM(J29:J46)+SUM(J49:J59)+SUM(J63:J98))*15=0,"",(SUM(J11:J25)+SUM(J29:J46)+SUM(J49:J59)+SUM(J63:J98))*15)</f>
        <v>210</v>
      </c>
      <c r="L100" s="221">
        <f>IF(SUM(L11:L25)+SUM(L29:L46)+SUM(L49:L59)+(SUM(L63:L98))=0,"",SUM(L11:L25)+SUM(L29:L46)+SUM(L49:L59)+SUM(L63:L98))</f>
        <v>9</v>
      </c>
      <c r="M100" s="220">
        <f>IF((SUM(L11:L25)+SUM(L29:L46)+SUM(L49:L59)+SUM(L63:L98))*15=0,"",(SUM(L11:L25)+SUM(L29:L46)+SUM(L49:L59)+SUM(L63:L98))*15)</f>
        <v>135</v>
      </c>
      <c r="N100" s="221">
        <f>IF(SUM(N11:N25)+SUM(N29:N46)+SUM(N49:N59)+(SUM(N63:N98))=0,"",SUM(N11:N25)+SUM(N29:N46)+SUM(N49:N59)+SUM(N63:N98))</f>
        <v>30</v>
      </c>
      <c r="O100" s="222">
        <f>IF(SUM(J11:J25)+SUM(L11:L25)+SUM(J29:J46)+SUM(L29:L46)+SUM(J49:J59)+SUM(L49:L59)+SUM(J63:J98)+SUM(L63:L98)=0,"",SUM(J11:J25)+SUM(L11:L25)+SUM(J29:J46)+SUM(L29:L46)+SUM(J49:J59)+SUM(L49:L59)+SUM(J63:J98)+SUM(L63:L98))</f>
        <v>23</v>
      </c>
      <c r="P100" s="219">
        <f>IF(SUM(P11:P25)+SUM(P29:P46)+SUM(P49:P59)+(SUM(P63:P98))=0,"",SUM(P11:P25)+SUM(P29:P46)+SUM(P49:P59)+SUM(P63:P98))</f>
        <v>14</v>
      </c>
      <c r="Q100" s="220">
        <f>IF((SUM(P11:P25)+SUM(P29:P46)+SUM(P49:P59)+SUM(P63:P98))*15=0,"",(SUM(P11:P25)+SUM(P29:P46)+SUM(P49:P59)+SUM(P63:P98))*15)</f>
        <v>210</v>
      </c>
      <c r="R100" s="221">
        <f>IF(SUM(R11:R25)+SUM(R29:R46)+SUM(R49:R59)+(SUM(R63:R98))=0,"",SUM(R11:R25)+SUM(R29:R46)+SUM(R49:R59)+SUM(R63:R98))</f>
        <v>6</v>
      </c>
      <c r="S100" s="220">
        <f>IF((SUM(R11:R25)+SUM(R29:R46)+SUM(R49:R59)+SUM(R63:R98))*15=0,"",(SUM(R11:R25)+SUM(R29:R46)+SUM(R49:R59)+SUM(R63:R98))*15)</f>
        <v>90</v>
      </c>
      <c r="T100" s="221">
        <f>IF(SUM(T11:T25)+SUM(T29:T46)+SUM(T49:T59)+(SUM(T63:T98))=0,"",SUM(T11:T25)+SUM(T29:T46)+SUM(T49:T59)+SUM(T63:T98))</f>
        <v>30</v>
      </c>
      <c r="U100" s="222">
        <f>IF(SUM(P11:P25)+SUM(R11:R25)+SUM(P29:P46)+SUM(R29:R46)+SUM(P49:P59)+SUM(R49:R59)+SUM(P63:P98)+SUM(R63:R98)=0,"",SUM(P11:P25)+SUM(R11:R25)+SUM(P29:P46)+SUM(R29:R46)+SUM(P49:P59)+SUM(R49:R59)+SUM(P63:P98)+SUM(R63:R98))</f>
        <v>20</v>
      </c>
      <c r="V100" s="219">
        <f>IF(SUM(V11:V25)+SUM(V29:V46)+SUM(V49:V59)+(SUM(V63:V98))=0,"",SUM(V11:V25)+SUM(V29:V46)+SUM(V49:V59)+SUM(V63:V98))</f>
        <v>15</v>
      </c>
      <c r="W100" s="219">
        <f>IF(SUM(W11:W25)+SUM(W29:W46)+SUM(W49:W59)+(SUM(W63:W98))=0,"",SUM(W11:W25)+SUM(W29:W46)+SUM(W49:W59)+SUM(W63:W98))</f>
        <v>228</v>
      </c>
      <c r="X100" s="221">
        <f>IF(SUM(X11:X25)+SUM(X29:X46)+SUM(X49:X59)+(SUM(X63:X98))=0,"",SUM(X11:X25)+SUM(X29:X46)+SUM(X49:X59)+SUM(X63:X98))</f>
        <v>9</v>
      </c>
      <c r="Y100" s="221">
        <f>IF(SUM(Y11:Y25)+SUM(Y29:Y46)+SUM(Y49:Y59)+(SUM(Y63:Y98))=0,"",SUM(Y11:Y25)+SUM(Y29:Y46)+SUM(Y49:Y59)+SUM(Y63:Y98))</f>
        <v>132</v>
      </c>
      <c r="Z100" s="221">
        <f>IF(SUM(Z11:Z25)+SUM(Z29:Z46)+SUM(Z49:Z59)+(SUM(Z63:Z98))=0,"",SUM(Z11:Z25)+SUM(Z29:Z46)+SUM(Z49:Z59)+SUM(Z63:Z98))</f>
        <v>30</v>
      </c>
      <c r="AA100" s="222">
        <f>IF(SUM(V11:V25)+SUM(X11:X25)+SUM(V29:V46)+SUM(X29:X46)+SUM(V49:V59)+SUM(X49:X59)+SUM(V63:V98)+SUM(X63:X98)=0,"",SUM(V11:V25)+SUM(X11:X25)+SUM(V29:V46)+SUM(X29:X46)+SUM(V49:V59)+SUM(X49:X59)+SUM(V63:V98)+SUM(X63:X98))</f>
        <v>24</v>
      </c>
      <c r="AB100" s="219">
        <f>IF(SUM(AB11:AB25)+SUM(AB29:AB46)+SUM(AB49:AB59)+(SUM(AB63:AB98))=0,"",SUM(AB11:AB25)+SUM(AB29:AB46)+SUM(AB49:AB59)+SUM(AB63:AB98))</f>
        <v>11</v>
      </c>
      <c r="AC100" s="220">
        <f>IF((SUM(AB11:AB25)+SUM(AB29:AB46)+SUM(AB49:AB59)+SUM(AB63:AB98))*15=0,"",(SUM(AB11:AB25)+SUM(AB29:AB46)+SUM(AB49:AB59)+SUM(AB63:AB98))*15)</f>
        <v>165</v>
      </c>
      <c r="AD100" s="221">
        <f>IF(SUM(AD11:AD25)+SUM(AD29:AD46)+SUM(AD49:AD59)+(SUM(AD63:AD98))=0,"",SUM(AD11:AD25)+SUM(AD29:AD46)+SUM(AD49:AD59)+SUM(AD63:AD98))</f>
        <v>11</v>
      </c>
      <c r="AE100" s="220">
        <f>IF((SUM(AD11:AD25)+SUM(AD29:AD46)+SUM(AD49:AD59)+SUM(AD63:AD98))*15=0,"",(SUM(AD11:AD25)+SUM(AD29:AD46)+SUM(AD49:AD59)+SUM(AD63:AD98))*15)</f>
        <v>165</v>
      </c>
      <c r="AF100" s="221">
        <f>IF(SUM(AF11:AF25)+SUM(AF29:AF46)+SUM(AF49:AF59)+(SUM(AF63:AF98))=0,"",SUM(AF11:AF25)+SUM(AF29:AF46)+SUM(AF49:AF59)+SUM(AF63:AF98))</f>
        <v>30</v>
      </c>
      <c r="AG100" s="222">
        <f>IF(SUM(AB11:AB25)+SUM(AD11:AD25)+SUM(AB29:AB46)+SUM(AD29:AD46)+SUM(AB49:AB59)+SUM(AD49:AD59)+SUM(AB63:AB98)+SUM(AD63:AD98)=0,"",SUM(AB11:AB25)+SUM(AD11:AD25)+SUM(AB29:AB46)+SUM(AD29:AD46)+SUM(AB49:AB59)+SUM(AD49:AD59)+SUM(AB63:AB98)+SUM(AD63:AD98))</f>
        <v>22</v>
      </c>
      <c r="AH100" s="219">
        <f>IF(SUM(AH11:AH25)+SUM(AH29:AH46)+SUM(AH49:AH59)+(SUM(AH63:AH98))=0,"",SUM(AH11:AH25)+SUM(AH29:AH46)+SUM(AH49:AH59)+SUM(AH63:AH98))</f>
        <v>5</v>
      </c>
      <c r="AI100" s="220">
        <f>IF((SUM(AH11:AH25)+SUM(AH29:AH46)+SUM(AH49:AH59)+SUM(AH63:AH98))*15=0,"",(SUM(AH11:AH25)+SUM(AH29:AH46)+SUM(AH49:AH59)+SUM(AH63:AH98))*15)</f>
        <v>75</v>
      </c>
      <c r="AJ100" s="221">
        <f>IF(SUM(AJ11:AJ25)+SUM(AJ29:AJ46)+SUM(AJ49:AJ59)+(SUM(AJ63:AJ98))=0,"",SUM(AJ11:AJ25)+SUM(AJ29:AJ46)+SUM(AJ49:AJ59)+SUM(AJ63:AJ98))</f>
        <v>15</v>
      </c>
      <c r="AK100" s="220">
        <f>IF((SUM(AJ11:AJ25)+SUM(AJ29:AJ46)+SUM(AJ49:AJ59)+SUM(AJ63:AJ98))*15=0,"",(SUM(AJ11:AJ25)+SUM(AJ29:AJ46)+SUM(AJ49:AJ59)+SUM(AJ63:AJ98))*15)</f>
        <v>225</v>
      </c>
      <c r="AL100" s="221">
        <f>IF(SUM(AL11:AL25)+SUM(AL29:AL46)+SUM(AL49:AL59)+(SUM(AL63:AL98))=0,"",SUM(AL11:AL25)+SUM(AL29:AL46)+SUM(AL49:AL59)+SUM(AL63:AL98))</f>
        <v>30</v>
      </c>
      <c r="AM100" s="222">
        <f>IF(SUM(AH11:AH25)+SUM(AJ11:AJ25)+SUM(AH29:AH46)+SUM(AJ29:AJ46)+SUM(AH49:AH59)+SUM(AJ49:AJ59)+SUM(AH63:AH98)+SUM(AJ63:AJ98)=0,"",SUM(AH11:AH25)+SUM(AJ11:AJ25)+SUM(AH29:AH46)+SUM(AJ29:AJ46)+SUM(AH49:AH59)+SUM(AJ49:AJ59)+SUM(AH63:AH98)+SUM(AJ63:AJ98))</f>
        <v>20</v>
      </c>
      <c r="AN100" s="219">
        <f>IF(SUM(AN11:AN25)+SUM(AN29:AN46)+SUM(AN49:AN59)+(SUM(AN63:AN98))=0,"",SUM(AN11:AN25)+SUM(AN29:AN46)+SUM(AN49:AN59)+SUM(AN63:AN98))</f>
        <v>79</v>
      </c>
      <c r="AO100" s="219">
        <f>IF(SUM(AO11:AO25)+SUM(AO29:AO46)+SUM(AO49:AO59)+(SUM(AO63:AO98))=0,"",SUM(AO11:AO25)+SUM(AO29:AO46)+SUM(AO49:AO59)+SUM(AO63:AO98))</f>
        <v>1188</v>
      </c>
      <c r="AP100" s="221">
        <f>IF(SUM(AP11:AP25)+SUM(AP29:AP46)+SUM(AP49:AP59)+(SUM(AP63:AP98))=0,"",SUM(AP11:AP25)+SUM(AP29:AP46)+SUM(AP49:AP59)+SUM(AP63:AP98))</f>
        <v>64</v>
      </c>
      <c r="AQ100" s="220">
        <f>IF((SUM(AP11:AP25)+SUM(AP29:AP46)+SUM(AP49:AP59)+SUM(AP63:AP98))*15=0,"",(SUM(AP11:AP25)+SUM(AP29:AP46)+SUM(AP49:AP59)+SUM(AP63:AP98))*15)</f>
        <v>960</v>
      </c>
      <c r="AR100" s="221">
        <f>IF(SUM(AR11:AR25)+SUM(AR29:AR46)+SUM(AR49:AR59)+(SUM(AR63:AR98))=0,"",SUM(AR11:AR25)+SUM(AR29:AR46)+SUM(AR49:AR59)+SUM(AR63:AR98))</f>
        <v>180</v>
      </c>
      <c r="AS100" s="223">
        <f>IF(SUM(AS11:AS25)+SUM(AS29:AS46)+SUM(AS49:AS59)+(SUM(AS63:AS98))=0,"",SUM(AS11:AS25)+SUM(AS29:AS46)+SUM(AS49:AS59)+SUM(AS63:AS98))</f>
        <v>143</v>
      </c>
    </row>
    <row r="101" spans="1:45" ht="15.75" customHeight="1">
      <c r="A101" s="282" t="s">
        <v>10</v>
      </c>
      <c r="B101" s="159"/>
      <c r="C101" s="99" t="s">
        <v>23</v>
      </c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441"/>
      <c r="X101" s="441"/>
      <c r="Y101" s="441"/>
      <c r="Z101" s="441"/>
      <c r="AA101" s="441"/>
      <c r="AB101" s="441"/>
      <c r="AC101" s="441"/>
      <c r="AD101" s="441"/>
      <c r="AE101" s="441"/>
      <c r="AF101" s="441"/>
      <c r="AG101" s="441"/>
      <c r="AH101" s="441"/>
      <c r="AI101" s="441"/>
      <c r="AJ101" s="441"/>
      <c r="AK101" s="441"/>
      <c r="AL101" s="441"/>
      <c r="AM101" s="442"/>
      <c r="AN101" s="224"/>
      <c r="AO101" s="225"/>
      <c r="AP101" s="225"/>
      <c r="AQ101" s="225"/>
      <c r="AR101" s="225"/>
      <c r="AS101" s="226"/>
    </row>
    <row r="102" spans="1:45" s="335" customFormat="1" ht="15.75" customHeight="1">
      <c r="A102" s="280" t="s">
        <v>301</v>
      </c>
      <c r="B102" s="15" t="s">
        <v>260</v>
      </c>
      <c r="C102" s="13" t="s">
        <v>328</v>
      </c>
      <c r="D102" s="90"/>
      <c r="E102" s="14" t="str">
        <f t="shared" ref="E102:E120" si="67">IF(D102*15=0,"",D102*15)</f>
        <v/>
      </c>
      <c r="F102" s="23">
        <v>4</v>
      </c>
      <c r="G102" s="14">
        <f t="shared" ref="G102:G120" si="68">IF(F102*15=0,"",F102*15)</f>
        <v>60</v>
      </c>
      <c r="H102" s="227" t="s">
        <v>24</v>
      </c>
      <c r="I102" s="38" t="s">
        <v>117</v>
      </c>
      <c r="J102" s="24"/>
      <c r="K102" s="14" t="str">
        <f t="shared" ref="K102:K120" si="69">IF(J102*15=0,"",J102*15)</f>
        <v/>
      </c>
      <c r="L102" s="23"/>
      <c r="M102" s="14" t="str">
        <f t="shared" ref="M102:M120" si="70">IF(L102*15=0,"",L102*15)</f>
        <v/>
      </c>
      <c r="N102" s="227" t="s">
        <v>24</v>
      </c>
      <c r="O102" s="38"/>
      <c r="P102" s="24"/>
      <c r="Q102" s="14" t="str">
        <f t="shared" ref="Q102:Q120" si="71">IF(P102*15=0,"",P102*15)</f>
        <v/>
      </c>
      <c r="R102" s="23"/>
      <c r="S102" s="14" t="str">
        <f t="shared" ref="S102:S120" si="72">IF(R102*15=0,"",R102*15)</f>
        <v/>
      </c>
      <c r="T102" s="227" t="s">
        <v>24</v>
      </c>
      <c r="U102" s="38"/>
      <c r="V102" s="24"/>
      <c r="W102" s="14" t="str">
        <f t="shared" ref="W102:W120" si="73">IF(V102*15=0,"",V102*15)</f>
        <v/>
      </c>
      <c r="X102" s="23"/>
      <c r="Y102" s="14" t="str">
        <f t="shared" ref="Y102:Y120" si="74">IF(X102*15=0,"",X102*15)</f>
        <v/>
      </c>
      <c r="Z102" s="227" t="s">
        <v>24</v>
      </c>
      <c r="AA102" s="38"/>
      <c r="AB102" s="24"/>
      <c r="AC102" s="14" t="str">
        <f t="shared" ref="AC102:AC120" si="75">IF(AB102*15=0,"",AB102*15)</f>
        <v/>
      </c>
      <c r="AD102" s="23"/>
      <c r="AE102" s="14" t="str">
        <f t="shared" ref="AE102:AE120" si="76">IF(AD102*15=0,"",AD102*15)</f>
        <v/>
      </c>
      <c r="AF102" s="227" t="s">
        <v>24</v>
      </c>
      <c r="AG102" s="38"/>
      <c r="AH102" s="24"/>
      <c r="AI102" s="14" t="str">
        <f t="shared" ref="AI102:AI120" si="77">IF(AH102*15=0,"",AH102*15)</f>
        <v/>
      </c>
      <c r="AJ102" s="23"/>
      <c r="AK102" s="14" t="str">
        <f t="shared" ref="AK102:AK120" si="78">IF(AJ102*15=0,"",AJ102*15)</f>
        <v/>
      </c>
      <c r="AL102" s="227" t="s">
        <v>24</v>
      </c>
      <c r="AM102" s="76"/>
      <c r="AN102" s="16" t="str">
        <f t="shared" ref="AN102:AN120" si="79">IF(D102+J102+P102+V102+AB102+AH102=0,"",D102+J102+P102+V102+AB102+AH102)</f>
        <v/>
      </c>
      <c r="AO102" s="14" t="str">
        <f t="shared" ref="AO102:AO120" si="80">IF((D102+J102+P102+V102+AB102+AH102)*15=0,"",(D102+J102+P102+V102+AB102+AH102)*15)</f>
        <v/>
      </c>
      <c r="AP102" s="17">
        <f>IF(F102=0,"",F102)</f>
        <v>4</v>
      </c>
      <c r="AQ102" s="14">
        <f t="shared" ref="AQ102:AQ120" si="81">IF((F102+L102+R102+X102+AD102+AJ102)*15=0,"",(F102+L102+R102+X102+AD102+AJ102)*15)</f>
        <v>60</v>
      </c>
      <c r="AR102" s="227" t="s">
        <v>24</v>
      </c>
      <c r="AS102" s="18">
        <f>IF(D102+F102=0,"",D102+F102)</f>
        <v>4</v>
      </c>
    </row>
    <row r="103" spans="1:45" s="335" customFormat="1" ht="15.75" customHeight="1">
      <c r="A103" s="280" t="s">
        <v>324</v>
      </c>
      <c r="B103" s="15" t="s">
        <v>260</v>
      </c>
      <c r="C103" s="13" t="s">
        <v>330</v>
      </c>
      <c r="D103" s="90"/>
      <c r="E103" s="14"/>
      <c r="F103" s="23"/>
      <c r="G103" s="14"/>
      <c r="H103" s="227" t="s">
        <v>24</v>
      </c>
      <c r="I103" s="38"/>
      <c r="J103" s="24"/>
      <c r="K103" s="14"/>
      <c r="L103" s="23">
        <v>4</v>
      </c>
      <c r="M103" s="14">
        <f t="shared" si="70"/>
        <v>60</v>
      </c>
      <c r="N103" s="227" t="s">
        <v>24</v>
      </c>
      <c r="O103" s="38" t="s">
        <v>117</v>
      </c>
      <c r="P103" s="24"/>
      <c r="Q103" s="14"/>
      <c r="R103" s="23"/>
      <c r="S103" s="14" t="str">
        <f t="shared" si="72"/>
        <v/>
      </c>
      <c r="T103" s="227" t="s">
        <v>24</v>
      </c>
      <c r="U103" s="38"/>
      <c r="V103" s="24"/>
      <c r="W103" s="14"/>
      <c r="X103" s="23"/>
      <c r="Y103" s="14" t="str">
        <f>IF(X103*15=0,"",X103*15)</f>
        <v/>
      </c>
      <c r="Z103" s="227" t="s">
        <v>24</v>
      </c>
      <c r="AA103" s="38"/>
      <c r="AB103" s="24"/>
      <c r="AC103" s="14"/>
      <c r="AD103" s="23"/>
      <c r="AE103" s="14" t="str">
        <f>IF(AD103*15=0,"",AD103*15)</f>
        <v/>
      </c>
      <c r="AF103" s="227" t="s">
        <v>24</v>
      </c>
      <c r="AG103" s="38"/>
      <c r="AH103" s="24"/>
      <c r="AI103" s="14"/>
      <c r="AJ103" s="23"/>
      <c r="AK103" s="14"/>
      <c r="AL103" s="227" t="s">
        <v>24</v>
      </c>
      <c r="AM103" s="76"/>
      <c r="AN103" s="16"/>
      <c r="AO103" s="14"/>
      <c r="AP103" s="17"/>
      <c r="AQ103" s="14"/>
      <c r="AR103" s="227"/>
      <c r="AS103" s="18"/>
    </row>
    <row r="104" spans="1:45" s="335" customFormat="1" ht="15.75" customHeight="1">
      <c r="A104" s="280" t="s">
        <v>325</v>
      </c>
      <c r="B104" s="15" t="s">
        <v>260</v>
      </c>
      <c r="C104" s="13" t="s">
        <v>329</v>
      </c>
      <c r="D104" s="90"/>
      <c r="E104" s="14"/>
      <c r="F104" s="23"/>
      <c r="G104" s="14"/>
      <c r="H104" s="227" t="s">
        <v>24</v>
      </c>
      <c r="I104" s="38"/>
      <c r="J104" s="24"/>
      <c r="K104" s="14"/>
      <c r="L104" s="23"/>
      <c r="M104" s="14" t="str">
        <f t="shared" si="70"/>
        <v/>
      </c>
      <c r="N104" s="227" t="s">
        <v>24</v>
      </c>
      <c r="O104" s="38"/>
      <c r="P104" s="24"/>
      <c r="Q104" s="14"/>
      <c r="R104" s="23">
        <v>4</v>
      </c>
      <c r="S104" s="14">
        <f t="shared" si="72"/>
        <v>60</v>
      </c>
      <c r="T104" s="227" t="s">
        <v>24</v>
      </c>
      <c r="U104" s="38" t="s">
        <v>117</v>
      </c>
      <c r="V104" s="24"/>
      <c r="W104" s="14"/>
      <c r="X104" s="23"/>
      <c r="Y104" s="14" t="str">
        <f>IF(X104*15=0,"",X104*15)</f>
        <v/>
      </c>
      <c r="Z104" s="227" t="s">
        <v>24</v>
      </c>
      <c r="AA104" s="38"/>
      <c r="AB104" s="24"/>
      <c r="AC104" s="14"/>
      <c r="AD104" s="23"/>
      <c r="AE104" s="14" t="str">
        <f>IF(AD104*15=0,"",AD104*15)</f>
        <v/>
      </c>
      <c r="AF104" s="227" t="s">
        <v>24</v>
      </c>
      <c r="AG104" s="38"/>
      <c r="AH104" s="24"/>
      <c r="AI104" s="14"/>
      <c r="AJ104" s="23"/>
      <c r="AK104" s="14"/>
      <c r="AL104" s="227" t="s">
        <v>24</v>
      </c>
      <c r="AM104" s="76"/>
      <c r="AN104" s="16"/>
      <c r="AO104" s="14"/>
      <c r="AP104" s="17"/>
      <c r="AQ104" s="14"/>
      <c r="AR104" s="227"/>
      <c r="AS104" s="18"/>
    </row>
    <row r="105" spans="1:45" s="335" customFormat="1" ht="15.75" customHeight="1">
      <c r="A105" s="280" t="s">
        <v>326</v>
      </c>
      <c r="B105" s="15" t="s">
        <v>260</v>
      </c>
      <c r="C105" s="13" t="s">
        <v>331</v>
      </c>
      <c r="D105" s="90"/>
      <c r="E105" s="14"/>
      <c r="F105" s="23"/>
      <c r="G105" s="14"/>
      <c r="H105" s="227" t="s">
        <v>24</v>
      </c>
      <c r="I105" s="38"/>
      <c r="J105" s="24"/>
      <c r="K105" s="14"/>
      <c r="L105" s="23"/>
      <c r="M105" s="14" t="str">
        <f t="shared" si="70"/>
        <v/>
      </c>
      <c r="N105" s="227" t="s">
        <v>24</v>
      </c>
      <c r="O105" s="38"/>
      <c r="P105" s="24"/>
      <c r="Q105" s="14"/>
      <c r="R105" s="23"/>
      <c r="S105" s="14" t="str">
        <f t="shared" si="72"/>
        <v/>
      </c>
      <c r="T105" s="227" t="s">
        <v>24</v>
      </c>
      <c r="U105" s="38"/>
      <c r="V105" s="24"/>
      <c r="W105" s="14"/>
      <c r="X105" s="23">
        <v>4</v>
      </c>
      <c r="Y105" s="14">
        <f>IF(X105*15=0,"",X105*15)</f>
        <v>60</v>
      </c>
      <c r="Z105" s="227" t="s">
        <v>24</v>
      </c>
      <c r="AA105" s="38" t="s">
        <v>117</v>
      </c>
      <c r="AB105" s="24"/>
      <c r="AC105" s="14"/>
      <c r="AD105" s="23"/>
      <c r="AE105" s="14" t="str">
        <f>IF(AD105*15=0,"",AD105*15)</f>
        <v/>
      </c>
      <c r="AF105" s="227" t="s">
        <v>24</v>
      </c>
      <c r="AG105" s="38"/>
      <c r="AH105" s="24"/>
      <c r="AI105" s="14"/>
      <c r="AJ105" s="23"/>
      <c r="AK105" s="14"/>
      <c r="AL105" s="227" t="s">
        <v>24</v>
      </c>
      <c r="AM105" s="76"/>
      <c r="AN105" s="16"/>
      <c r="AO105" s="14"/>
      <c r="AP105" s="17"/>
      <c r="AQ105" s="14"/>
      <c r="AR105" s="227"/>
      <c r="AS105" s="18"/>
    </row>
    <row r="106" spans="1:45" s="335" customFormat="1" ht="15.75" customHeight="1">
      <c r="A106" s="280" t="s">
        <v>327</v>
      </c>
      <c r="B106" s="15" t="s">
        <v>260</v>
      </c>
      <c r="C106" s="13" t="s">
        <v>332</v>
      </c>
      <c r="D106" s="90"/>
      <c r="E106" s="14"/>
      <c r="F106" s="23"/>
      <c r="G106" s="14"/>
      <c r="H106" s="227" t="s">
        <v>24</v>
      </c>
      <c r="I106" s="38"/>
      <c r="J106" s="24"/>
      <c r="K106" s="14"/>
      <c r="L106" s="23"/>
      <c r="M106" s="14" t="str">
        <f t="shared" si="70"/>
        <v/>
      </c>
      <c r="N106" s="227" t="s">
        <v>24</v>
      </c>
      <c r="O106" s="38"/>
      <c r="P106" s="24"/>
      <c r="Q106" s="14"/>
      <c r="R106" s="23"/>
      <c r="S106" s="14" t="str">
        <f t="shared" si="72"/>
        <v/>
      </c>
      <c r="T106" s="227" t="s">
        <v>24</v>
      </c>
      <c r="U106" s="38"/>
      <c r="V106" s="24"/>
      <c r="W106" s="14"/>
      <c r="X106" s="23"/>
      <c r="Y106" s="14"/>
      <c r="Z106" s="227" t="s">
        <v>24</v>
      </c>
      <c r="AA106" s="38"/>
      <c r="AB106" s="24"/>
      <c r="AC106" s="14"/>
      <c r="AD106" s="23">
        <v>4</v>
      </c>
      <c r="AE106" s="14">
        <f>IF(AD106*15=0,"",AD106*15)</f>
        <v>60</v>
      </c>
      <c r="AF106" s="227" t="s">
        <v>24</v>
      </c>
      <c r="AG106" s="38" t="s">
        <v>117</v>
      </c>
      <c r="AH106" s="24"/>
      <c r="AI106" s="14"/>
      <c r="AJ106" s="23"/>
      <c r="AK106" s="14"/>
      <c r="AL106" s="227" t="s">
        <v>24</v>
      </c>
      <c r="AM106" s="76"/>
      <c r="AN106" s="16"/>
      <c r="AO106" s="14"/>
      <c r="AP106" s="17"/>
      <c r="AQ106" s="14"/>
      <c r="AR106" s="227"/>
      <c r="AS106" s="18"/>
    </row>
    <row r="107" spans="1:45" s="335" customFormat="1" ht="15.75" customHeight="1">
      <c r="A107" s="280" t="s">
        <v>288</v>
      </c>
      <c r="B107" s="15" t="s">
        <v>260</v>
      </c>
      <c r="C107" s="13" t="s">
        <v>111</v>
      </c>
      <c r="D107" s="90"/>
      <c r="E107" s="14" t="str">
        <f t="shared" si="67"/>
        <v/>
      </c>
      <c r="F107" s="23">
        <v>2</v>
      </c>
      <c r="G107" s="14">
        <f t="shared" si="68"/>
        <v>30</v>
      </c>
      <c r="H107" s="227" t="s">
        <v>24</v>
      </c>
      <c r="I107" s="38" t="s">
        <v>117</v>
      </c>
      <c r="J107" s="24"/>
      <c r="K107" s="14" t="str">
        <f t="shared" si="69"/>
        <v/>
      </c>
      <c r="L107" s="23"/>
      <c r="M107" s="14" t="str">
        <f t="shared" si="70"/>
        <v/>
      </c>
      <c r="N107" s="227" t="s">
        <v>24</v>
      </c>
      <c r="O107" s="38"/>
      <c r="P107" s="24"/>
      <c r="Q107" s="14" t="str">
        <f t="shared" si="71"/>
        <v/>
      </c>
      <c r="R107" s="23"/>
      <c r="S107" s="14" t="str">
        <f t="shared" si="72"/>
        <v/>
      </c>
      <c r="T107" s="227" t="s">
        <v>24</v>
      </c>
      <c r="U107" s="38"/>
      <c r="V107" s="24"/>
      <c r="W107" s="14" t="str">
        <f t="shared" si="73"/>
        <v/>
      </c>
      <c r="X107" s="23"/>
      <c r="Y107" s="14" t="str">
        <f t="shared" si="74"/>
        <v/>
      </c>
      <c r="Z107" s="227" t="s">
        <v>24</v>
      </c>
      <c r="AA107" s="38"/>
      <c r="AB107" s="24"/>
      <c r="AC107" s="14" t="str">
        <f t="shared" si="75"/>
        <v/>
      </c>
      <c r="AD107" s="23"/>
      <c r="AE107" s="14" t="str">
        <f t="shared" si="76"/>
        <v/>
      </c>
      <c r="AF107" s="227" t="s">
        <v>24</v>
      </c>
      <c r="AG107" s="38"/>
      <c r="AH107" s="24"/>
      <c r="AI107" s="14" t="str">
        <f t="shared" si="77"/>
        <v/>
      </c>
      <c r="AJ107" s="23"/>
      <c r="AK107" s="14" t="str">
        <f t="shared" si="78"/>
        <v/>
      </c>
      <c r="AL107" s="227" t="s">
        <v>24</v>
      </c>
      <c r="AM107" s="76"/>
      <c r="AN107" s="16" t="str">
        <f t="shared" si="79"/>
        <v/>
      </c>
      <c r="AO107" s="14" t="str">
        <f t="shared" si="80"/>
        <v/>
      </c>
      <c r="AP107" s="17">
        <f t="shared" ref="AP107:AP120" si="82">IF(F107+L107+R107+X107+AD107+AJ107=0,"",F107+L107+R107+X107+AD107+AJ107)</f>
        <v>2</v>
      </c>
      <c r="AQ107" s="14">
        <f t="shared" si="81"/>
        <v>30</v>
      </c>
      <c r="AR107" s="227" t="s">
        <v>24</v>
      </c>
      <c r="AS107" s="18">
        <f t="shared" ref="AS107:AS120" si="83">IF(D107+F107+J107+L107+P107+R107+V107+X107+AB107+AD107+AH107+AJ107=0,"",D107+F107+J107+L107+P107+R107+V107+X107+AB107+AD107+AH107+AJ107)</f>
        <v>2</v>
      </c>
    </row>
    <row r="108" spans="1:45" ht="15.75" customHeight="1">
      <c r="A108" s="280" t="s">
        <v>289</v>
      </c>
      <c r="B108" s="15" t="s">
        <v>260</v>
      </c>
      <c r="C108" s="13" t="s">
        <v>112</v>
      </c>
      <c r="D108" s="90"/>
      <c r="E108" s="14" t="str">
        <f t="shared" si="67"/>
        <v/>
      </c>
      <c r="F108" s="23"/>
      <c r="G108" s="14" t="str">
        <f t="shared" si="68"/>
        <v/>
      </c>
      <c r="H108" s="227" t="s">
        <v>24</v>
      </c>
      <c r="I108" s="38"/>
      <c r="J108" s="24"/>
      <c r="K108" s="14" t="str">
        <f t="shared" si="69"/>
        <v/>
      </c>
      <c r="L108" s="23">
        <v>2</v>
      </c>
      <c r="M108" s="14">
        <f t="shared" si="70"/>
        <v>30</v>
      </c>
      <c r="N108" s="227" t="s">
        <v>24</v>
      </c>
      <c r="O108" s="38" t="s">
        <v>117</v>
      </c>
      <c r="P108" s="24"/>
      <c r="Q108" s="14" t="str">
        <f t="shared" si="71"/>
        <v/>
      </c>
      <c r="R108" s="23"/>
      <c r="S108" s="14" t="str">
        <f t="shared" si="72"/>
        <v/>
      </c>
      <c r="T108" s="227" t="s">
        <v>24</v>
      </c>
      <c r="U108" s="38"/>
      <c r="V108" s="24"/>
      <c r="W108" s="14" t="str">
        <f t="shared" si="73"/>
        <v/>
      </c>
      <c r="X108" s="23"/>
      <c r="Y108" s="14" t="str">
        <f t="shared" si="74"/>
        <v/>
      </c>
      <c r="Z108" s="227" t="s">
        <v>24</v>
      </c>
      <c r="AA108" s="38"/>
      <c r="AB108" s="24"/>
      <c r="AC108" s="14" t="str">
        <f t="shared" si="75"/>
        <v/>
      </c>
      <c r="AD108" s="23"/>
      <c r="AE108" s="14" t="str">
        <f t="shared" si="76"/>
        <v/>
      </c>
      <c r="AF108" s="227" t="s">
        <v>24</v>
      </c>
      <c r="AG108" s="38"/>
      <c r="AH108" s="24"/>
      <c r="AI108" s="14" t="str">
        <f t="shared" si="77"/>
        <v/>
      </c>
      <c r="AJ108" s="23"/>
      <c r="AK108" s="14" t="str">
        <f t="shared" si="78"/>
        <v/>
      </c>
      <c r="AL108" s="227" t="s">
        <v>24</v>
      </c>
      <c r="AM108" s="76"/>
      <c r="AN108" s="16" t="str">
        <f t="shared" si="79"/>
        <v/>
      </c>
      <c r="AO108" s="14" t="str">
        <f t="shared" si="80"/>
        <v/>
      </c>
      <c r="AP108" s="17">
        <f t="shared" si="82"/>
        <v>2</v>
      </c>
      <c r="AQ108" s="14">
        <f t="shared" si="81"/>
        <v>30</v>
      </c>
      <c r="AR108" s="227" t="s">
        <v>24</v>
      </c>
      <c r="AS108" s="18">
        <f t="shared" si="83"/>
        <v>2</v>
      </c>
    </row>
    <row r="109" spans="1:45" ht="15.75" customHeight="1">
      <c r="A109" s="280" t="s">
        <v>290</v>
      </c>
      <c r="B109" s="15" t="s">
        <v>260</v>
      </c>
      <c r="C109" s="13" t="s">
        <v>113</v>
      </c>
      <c r="D109" s="90"/>
      <c r="E109" s="14" t="str">
        <f t="shared" si="67"/>
        <v/>
      </c>
      <c r="F109" s="23"/>
      <c r="G109" s="14" t="str">
        <f t="shared" si="68"/>
        <v/>
      </c>
      <c r="H109" s="227" t="s">
        <v>24</v>
      </c>
      <c r="I109" s="38"/>
      <c r="J109" s="24"/>
      <c r="K109" s="14" t="str">
        <f t="shared" si="69"/>
        <v/>
      </c>
      <c r="L109" s="23"/>
      <c r="M109" s="14" t="str">
        <f t="shared" si="70"/>
        <v/>
      </c>
      <c r="N109" s="227" t="s">
        <v>24</v>
      </c>
      <c r="O109" s="38"/>
      <c r="P109" s="24"/>
      <c r="Q109" s="14" t="str">
        <f t="shared" si="71"/>
        <v/>
      </c>
      <c r="R109" s="23">
        <v>2</v>
      </c>
      <c r="S109" s="14">
        <f t="shared" si="72"/>
        <v>30</v>
      </c>
      <c r="T109" s="227" t="s">
        <v>24</v>
      </c>
      <c r="U109" s="38" t="s">
        <v>117</v>
      </c>
      <c r="V109" s="24"/>
      <c r="W109" s="14" t="str">
        <f t="shared" si="73"/>
        <v/>
      </c>
      <c r="X109" s="23"/>
      <c r="Y109" s="14" t="str">
        <f t="shared" si="74"/>
        <v/>
      </c>
      <c r="Z109" s="227" t="s">
        <v>24</v>
      </c>
      <c r="AA109" s="38"/>
      <c r="AB109" s="24"/>
      <c r="AC109" s="14" t="str">
        <f t="shared" si="75"/>
        <v/>
      </c>
      <c r="AD109" s="23"/>
      <c r="AE109" s="14" t="str">
        <f t="shared" si="76"/>
        <v/>
      </c>
      <c r="AF109" s="227" t="s">
        <v>24</v>
      </c>
      <c r="AG109" s="38"/>
      <c r="AH109" s="24"/>
      <c r="AI109" s="14" t="str">
        <f t="shared" si="77"/>
        <v/>
      </c>
      <c r="AJ109" s="23"/>
      <c r="AK109" s="14" t="str">
        <f t="shared" si="78"/>
        <v/>
      </c>
      <c r="AL109" s="227" t="s">
        <v>24</v>
      </c>
      <c r="AM109" s="76"/>
      <c r="AN109" s="16" t="str">
        <f t="shared" si="79"/>
        <v/>
      </c>
      <c r="AO109" s="14" t="str">
        <f t="shared" si="80"/>
        <v/>
      </c>
      <c r="AP109" s="17">
        <f t="shared" si="82"/>
        <v>2</v>
      </c>
      <c r="AQ109" s="14">
        <f t="shared" si="81"/>
        <v>30</v>
      </c>
      <c r="AR109" s="227" t="s">
        <v>24</v>
      </c>
      <c r="AS109" s="18">
        <f t="shared" si="83"/>
        <v>2</v>
      </c>
    </row>
    <row r="110" spans="1:45" ht="15.75" customHeight="1">
      <c r="A110" s="280" t="s">
        <v>291</v>
      </c>
      <c r="B110" s="15" t="s">
        <v>260</v>
      </c>
      <c r="C110" s="13" t="s">
        <v>114</v>
      </c>
      <c r="D110" s="90"/>
      <c r="E110" s="14" t="str">
        <f t="shared" si="67"/>
        <v/>
      </c>
      <c r="F110" s="23"/>
      <c r="G110" s="14" t="str">
        <f t="shared" si="68"/>
        <v/>
      </c>
      <c r="H110" s="227" t="s">
        <v>24</v>
      </c>
      <c r="I110" s="38"/>
      <c r="J110" s="24"/>
      <c r="K110" s="14" t="str">
        <f t="shared" si="69"/>
        <v/>
      </c>
      <c r="L110" s="23"/>
      <c r="M110" s="14" t="str">
        <f t="shared" si="70"/>
        <v/>
      </c>
      <c r="N110" s="227" t="s">
        <v>24</v>
      </c>
      <c r="O110" s="38"/>
      <c r="P110" s="24"/>
      <c r="Q110" s="14" t="str">
        <f t="shared" si="71"/>
        <v/>
      </c>
      <c r="R110" s="23"/>
      <c r="S110" s="14" t="str">
        <f t="shared" si="72"/>
        <v/>
      </c>
      <c r="T110" s="227" t="s">
        <v>24</v>
      </c>
      <c r="U110" s="38"/>
      <c r="V110" s="24"/>
      <c r="W110" s="14" t="str">
        <f t="shared" si="73"/>
        <v/>
      </c>
      <c r="X110" s="23">
        <v>2</v>
      </c>
      <c r="Y110" s="14">
        <f t="shared" si="74"/>
        <v>30</v>
      </c>
      <c r="Z110" s="227" t="s">
        <v>24</v>
      </c>
      <c r="AA110" s="38">
        <v>2</v>
      </c>
      <c r="AB110" s="24"/>
      <c r="AC110" s="14" t="str">
        <f t="shared" si="75"/>
        <v/>
      </c>
      <c r="AD110" s="23"/>
      <c r="AE110" s="14" t="str">
        <f t="shared" si="76"/>
        <v/>
      </c>
      <c r="AF110" s="227" t="s">
        <v>24</v>
      </c>
      <c r="AG110" s="38"/>
      <c r="AH110" s="24"/>
      <c r="AI110" s="14" t="str">
        <f t="shared" si="77"/>
        <v/>
      </c>
      <c r="AJ110" s="23"/>
      <c r="AK110" s="14" t="str">
        <f t="shared" si="78"/>
        <v/>
      </c>
      <c r="AL110" s="227" t="s">
        <v>24</v>
      </c>
      <c r="AM110" s="76"/>
      <c r="AN110" s="16" t="str">
        <f t="shared" si="79"/>
        <v/>
      </c>
      <c r="AO110" s="14" t="str">
        <f t="shared" si="80"/>
        <v/>
      </c>
      <c r="AP110" s="17">
        <f t="shared" si="82"/>
        <v>2</v>
      </c>
      <c r="AQ110" s="14">
        <f t="shared" si="81"/>
        <v>30</v>
      </c>
      <c r="AR110" s="227" t="s">
        <v>24</v>
      </c>
      <c r="AS110" s="18">
        <f t="shared" si="83"/>
        <v>2</v>
      </c>
    </row>
    <row r="111" spans="1:45" ht="15.75" customHeight="1">
      <c r="A111" s="280" t="s">
        <v>292</v>
      </c>
      <c r="B111" s="15" t="s">
        <v>260</v>
      </c>
      <c r="C111" s="13" t="s">
        <v>115</v>
      </c>
      <c r="D111" s="90"/>
      <c r="E111" s="14" t="str">
        <f t="shared" si="67"/>
        <v/>
      </c>
      <c r="F111" s="23"/>
      <c r="G111" s="14" t="str">
        <f t="shared" si="68"/>
        <v/>
      </c>
      <c r="H111" s="227" t="s">
        <v>24</v>
      </c>
      <c r="I111" s="38"/>
      <c r="J111" s="24"/>
      <c r="K111" s="14" t="str">
        <f t="shared" si="69"/>
        <v/>
      </c>
      <c r="L111" s="23"/>
      <c r="M111" s="14" t="str">
        <f t="shared" si="70"/>
        <v/>
      </c>
      <c r="N111" s="227" t="s">
        <v>24</v>
      </c>
      <c r="O111" s="38"/>
      <c r="P111" s="24"/>
      <c r="Q111" s="14" t="str">
        <f t="shared" si="71"/>
        <v/>
      </c>
      <c r="R111" s="23"/>
      <c r="S111" s="14" t="str">
        <f t="shared" si="72"/>
        <v/>
      </c>
      <c r="T111" s="227" t="s">
        <v>24</v>
      </c>
      <c r="U111" s="38"/>
      <c r="V111" s="24"/>
      <c r="W111" s="14" t="str">
        <f t="shared" si="73"/>
        <v/>
      </c>
      <c r="X111" s="23"/>
      <c r="Y111" s="14" t="str">
        <f t="shared" si="74"/>
        <v/>
      </c>
      <c r="Z111" s="227" t="s">
        <v>24</v>
      </c>
      <c r="AA111" s="38"/>
      <c r="AB111" s="24"/>
      <c r="AC111" s="14" t="str">
        <f t="shared" si="75"/>
        <v/>
      </c>
      <c r="AD111" s="23">
        <v>2</v>
      </c>
      <c r="AE111" s="14">
        <f t="shared" si="76"/>
        <v>30</v>
      </c>
      <c r="AF111" s="227" t="s">
        <v>24</v>
      </c>
      <c r="AG111" s="38" t="s">
        <v>117</v>
      </c>
      <c r="AH111" s="24"/>
      <c r="AI111" s="14" t="str">
        <f t="shared" si="77"/>
        <v/>
      </c>
      <c r="AJ111" s="23"/>
      <c r="AK111" s="14" t="str">
        <f t="shared" si="78"/>
        <v/>
      </c>
      <c r="AL111" s="227" t="s">
        <v>24</v>
      </c>
      <c r="AM111" s="76"/>
      <c r="AN111" s="16" t="str">
        <f t="shared" si="79"/>
        <v/>
      </c>
      <c r="AO111" s="14" t="str">
        <f t="shared" si="80"/>
        <v/>
      </c>
      <c r="AP111" s="17">
        <f t="shared" si="82"/>
        <v>2</v>
      </c>
      <c r="AQ111" s="14">
        <f t="shared" si="81"/>
        <v>30</v>
      </c>
      <c r="AR111" s="227" t="s">
        <v>24</v>
      </c>
      <c r="AS111" s="18">
        <f t="shared" si="83"/>
        <v>2</v>
      </c>
    </row>
    <row r="112" spans="1:45" ht="15.75" customHeight="1">
      <c r="A112" s="280" t="s">
        <v>293</v>
      </c>
      <c r="B112" s="15" t="s">
        <v>260</v>
      </c>
      <c r="C112" s="13" t="s">
        <v>116</v>
      </c>
      <c r="D112" s="90"/>
      <c r="E112" s="14" t="str">
        <f t="shared" si="67"/>
        <v/>
      </c>
      <c r="F112" s="23"/>
      <c r="G112" s="14" t="str">
        <f t="shared" si="68"/>
        <v/>
      </c>
      <c r="H112" s="227" t="s">
        <v>24</v>
      </c>
      <c r="I112" s="38"/>
      <c r="J112" s="24"/>
      <c r="K112" s="14" t="str">
        <f t="shared" si="69"/>
        <v/>
      </c>
      <c r="L112" s="23"/>
      <c r="M112" s="14" t="str">
        <f t="shared" si="70"/>
        <v/>
      </c>
      <c r="N112" s="227" t="s">
        <v>24</v>
      </c>
      <c r="O112" s="38"/>
      <c r="P112" s="24"/>
      <c r="Q112" s="14" t="str">
        <f t="shared" si="71"/>
        <v/>
      </c>
      <c r="R112" s="23"/>
      <c r="S112" s="14" t="str">
        <f t="shared" si="72"/>
        <v/>
      </c>
      <c r="T112" s="227" t="s">
        <v>24</v>
      </c>
      <c r="U112" s="38"/>
      <c r="V112" s="24"/>
      <c r="W112" s="14" t="str">
        <f t="shared" si="73"/>
        <v/>
      </c>
      <c r="X112" s="23"/>
      <c r="Y112" s="14" t="str">
        <f t="shared" si="74"/>
        <v/>
      </c>
      <c r="Z112" s="227" t="s">
        <v>24</v>
      </c>
      <c r="AA112" s="38"/>
      <c r="AB112" s="24"/>
      <c r="AC112" s="14" t="str">
        <f t="shared" si="75"/>
        <v/>
      </c>
      <c r="AD112" s="23"/>
      <c r="AE112" s="14" t="str">
        <f t="shared" si="76"/>
        <v/>
      </c>
      <c r="AF112" s="227" t="s">
        <v>24</v>
      </c>
      <c r="AG112" s="38"/>
      <c r="AH112" s="24"/>
      <c r="AI112" s="14" t="str">
        <f t="shared" si="77"/>
        <v/>
      </c>
      <c r="AJ112" s="23">
        <v>2</v>
      </c>
      <c r="AK112" s="14">
        <f t="shared" si="78"/>
        <v>30</v>
      </c>
      <c r="AL112" s="227" t="s">
        <v>24</v>
      </c>
      <c r="AM112" s="76" t="s">
        <v>117</v>
      </c>
      <c r="AN112" s="16" t="str">
        <f t="shared" si="79"/>
        <v/>
      </c>
      <c r="AO112" s="14" t="str">
        <f t="shared" si="80"/>
        <v/>
      </c>
      <c r="AP112" s="17">
        <f t="shared" si="82"/>
        <v>2</v>
      </c>
      <c r="AQ112" s="14">
        <f t="shared" si="81"/>
        <v>30</v>
      </c>
      <c r="AR112" s="227" t="s">
        <v>24</v>
      </c>
      <c r="AS112" s="18">
        <f t="shared" si="83"/>
        <v>2</v>
      </c>
    </row>
    <row r="113" spans="1:45" ht="15.75" hidden="1" customHeight="1">
      <c r="A113" s="280"/>
      <c r="B113" s="15"/>
      <c r="C113" s="13"/>
      <c r="D113" s="90"/>
      <c r="E113" s="14" t="str">
        <f t="shared" si="67"/>
        <v/>
      </c>
      <c r="F113" s="23"/>
      <c r="G113" s="14" t="str">
        <f t="shared" si="68"/>
        <v/>
      </c>
      <c r="H113" s="227" t="s">
        <v>24</v>
      </c>
      <c r="I113" s="38"/>
      <c r="J113" s="24"/>
      <c r="K113" s="14" t="str">
        <f t="shared" si="69"/>
        <v/>
      </c>
      <c r="L113" s="23"/>
      <c r="M113" s="14" t="str">
        <f t="shared" si="70"/>
        <v/>
      </c>
      <c r="N113" s="227" t="s">
        <v>24</v>
      </c>
      <c r="O113" s="38"/>
      <c r="P113" s="24"/>
      <c r="Q113" s="14" t="str">
        <f t="shared" si="71"/>
        <v/>
      </c>
      <c r="R113" s="23"/>
      <c r="S113" s="14" t="str">
        <f t="shared" si="72"/>
        <v/>
      </c>
      <c r="T113" s="227" t="s">
        <v>24</v>
      </c>
      <c r="U113" s="38"/>
      <c r="V113" s="24"/>
      <c r="W113" s="14" t="str">
        <f t="shared" si="73"/>
        <v/>
      </c>
      <c r="X113" s="23"/>
      <c r="Y113" s="14" t="str">
        <f t="shared" si="74"/>
        <v/>
      </c>
      <c r="Z113" s="227" t="s">
        <v>24</v>
      </c>
      <c r="AA113" s="38"/>
      <c r="AB113" s="24"/>
      <c r="AC113" s="14" t="str">
        <f t="shared" si="75"/>
        <v/>
      </c>
      <c r="AD113" s="23"/>
      <c r="AE113" s="14" t="str">
        <f t="shared" si="76"/>
        <v/>
      </c>
      <c r="AF113" s="227" t="s">
        <v>24</v>
      </c>
      <c r="AG113" s="38"/>
      <c r="AH113" s="24"/>
      <c r="AI113" s="14" t="str">
        <f t="shared" si="77"/>
        <v/>
      </c>
      <c r="AJ113" s="23"/>
      <c r="AK113" s="14" t="str">
        <f t="shared" si="78"/>
        <v/>
      </c>
      <c r="AL113" s="227" t="s">
        <v>24</v>
      </c>
      <c r="AM113" s="76"/>
      <c r="AN113" s="16" t="str">
        <f t="shared" si="79"/>
        <v/>
      </c>
      <c r="AO113" s="14" t="str">
        <f t="shared" si="80"/>
        <v/>
      </c>
      <c r="AP113" s="17" t="str">
        <f t="shared" si="82"/>
        <v/>
      </c>
      <c r="AQ113" s="14" t="str">
        <f t="shared" si="81"/>
        <v/>
      </c>
      <c r="AR113" s="227" t="s">
        <v>24</v>
      </c>
      <c r="AS113" s="18" t="str">
        <f t="shared" si="83"/>
        <v/>
      </c>
    </row>
    <row r="114" spans="1:45" ht="15.75" hidden="1" customHeight="1">
      <c r="A114" s="280"/>
      <c r="B114" s="15"/>
      <c r="C114" s="13"/>
      <c r="D114" s="90"/>
      <c r="E114" s="14" t="str">
        <f t="shared" si="67"/>
        <v/>
      </c>
      <c r="F114" s="23"/>
      <c r="G114" s="14" t="str">
        <f t="shared" si="68"/>
        <v/>
      </c>
      <c r="H114" s="227" t="s">
        <v>24</v>
      </c>
      <c r="I114" s="38"/>
      <c r="J114" s="24"/>
      <c r="K114" s="14" t="str">
        <f t="shared" si="69"/>
        <v/>
      </c>
      <c r="L114" s="23"/>
      <c r="M114" s="14" t="str">
        <f t="shared" si="70"/>
        <v/>
      </c>
      <c r="N114" s="227" t="s">
        <v>24</v>
      </c>
      <c r="O114" s="38"/>
      <c r="P114" s="24"/>
      <c r="Q114" s="14" t="str">
        <f t="shared" si="71"/>
        <v/>
      </c>
      <c r="R114" s="23"/>
      <c r="S114" s="14" t="str">
        <f t="shared" si="72"/>
        <v/>
      </c>
      <c r="T114" s="227" t="s">
        <v>24</v>
      </c>
      <c r="U114" s="38"/>
      <c r="V114" s="24"/>
      <c r="W114" s="14" t="str">
        <f t="shared" si="73"/>
        <v/>
      </c>
      <c r="X114" s="23"/>
      <c r="Y114" s="14" t="str">
        <f t="shared" si="74"/>
        <v/>
      </c>
      <c r="Z114" s="227" t="s">
        <v>24</v>
      </c>
      <c r="AA114" s="38"/>
      <c r="AB114" s="24"/>
      <c r="AC114" s="14" t="str">
        <f t="shared" si="75"/>
        <v/>
      </c>
      <c r="AD114" s="23"/>
      <c r="AE114" s="14" t="str">
        <f t="shared" si="76"/>
        <v/>
      </c>
      <c r="AF114" s="227" t="s">
        <v>24</v>
      </c>
      <c r="AG114" s="38"/>
      <c r="AH114" s="24"/>
      <c r="AI114" s="14" t="str">
        <f t="shared" si="77"/>
        <v/>
      </c>
      <c r="AJ114" s="23"/>
      <c r="AK114" s="14" t="str">
        <f t="shared" si="78"/>
        <v/>
      </c>
      <c r="AL114" s="227" t="s">
        <v>24</v>
      </c>
      <c r="AM114" s="76"/>
      <c r="AN114" s="16" t="str">
        <f t="shared" si="79"/>
        <v/>
      </c>
      <c r="AO114" s="14" t="str">
        <f t="shared" si="80"/>
        <v/>
      </c>
      <c r="AP114" s="17" t="str">
        <f t="shared" si="82"/>
        <v/>
      </c>
      <c r="AQ114" s="14" t="str">
        <f t="shared" si="81"/>
        <v/>
      </c>
      <c r="AR114" s="227" t="s">
        <v>24</v>
      </c>
      <c r="AS114" s="18" t="str">
        <f t="shared" si="83"/>
        <v/>
      </c>
    </row>
    <row r="115" spans="1:45" ht="15.75" hidden="1" customHeight="1">
      <c r="A115" s="280"/>
      <c r="B115" s="15"/>
      <c r="C115" s="13"/>
      <c r="D115" s="90"/>
      <c r="E115" s="14" t="str">
        <f t="shared" si="67"/>
        <v/>
      </c>
      <c r="F115" s="23"/>
      <c r="G115" s="14" t="str">
        <f t="shared" si="68"/>
        <v/>
      </c>
      <c r="H115" s="227" t="s">
        <v>24</v>
      </c>
      <c r="I115" s="38"/>
      <c r="J115" s="24"/>
      <c r="K115" s="14" t="str">
        <f t="shared" si="69"/>
        <v/>
      </c>
      <c r="L115" s="23"/>
      <c r="M115" s="14" t="str">
        <f t="shared" si="70"/>
        <v/>
      </c>
      <c r="N115" s="227" t="s">
        <v>24</v>
      </c>
      <c r="O115" s="38"/>
      <c r="P115" s="24"/>
      <c r="Q115" s="14" t="str">
        <f t="shared" si="71"/>
        <v/>
      </c>
      <c r="R115" s="23"/>
      <c r="S115" s="14" t="str">
        <f t="shared" si="72"/>
        <v/>
      </c>
      <c r="T115" s="227" t="s">
        <v>24</v>
      </c>
      <c r="U115" s="38"/>
      <c r="V115" s="24"/>
      <c r="W115" s="14" t="str">
        <f t="shared" si="73"/>
        <v/>
      </c>
      <c r="X115" s="23"/>
      <c r="Y115" s="14" t="str">
        <f t="shared" si="74"/>
        <v/>
      </c>
      <c r="Z115" s="227" t="s">
        <v>24</v>
      </c>
      <c r="AA115" s="38"/>
      <c r="AB115" s="24"/>
      <c r="AC115" s="14" t="str">
        <f t="shared" si="75"/>
        <v/>
      </c>
      <c r="AD115" s="23"/>
      <c r="AE115" s="14" t="str">
        <f t="shared" si="76"/>
        <v/>
      </c>
      <c r="AF115" s="227" t="s">
        <v>24</v>
      </c>
      <c r="AG115" s="38"/>
      <c r="AH115" s="24"/>
      <c r="AI115" s="14" t="str">
        <f t="shared" si="77"/>
        <v/>
      </c>
      <c r="AJ115" s="23"/>
      <c r="AK115" s="14" t="str">
        <f t="shared" si="78"/>
        <v/>
      </c>
      <c r="AL115" s="227" t="s">
        <v>24</v>
      </c>
      <c r="AM115" s="76"/>
      <c r="AN115" s="16" t="str">
        <f t="shared" si="79"/>
        <v/>
      </c>
      <c r="AO115" s="14" t="str">
        <f t="shared" si="80"/>
        <v/>
      </c>
      <c r="AP115" s="17" t="str">
        <f t="shared" si="82"/>
        <v/>
      </c>
      <c r="AQ115" s="14" t="str">
        <f t="shared" si="81"/>
        <v/>
      </c>
      <c r="AR115" s="227" t="s">
        <v>24</v>
      </c>
      <c r="AS115" s="18" t="str">
        <f t="shared" si="83"/>
        <v/>
      </c>
    </row>
    <row r="116" spans="1:45" ht="15.75" hidden="1" customHeight="1">
      <c r="A116" s="280"/>
      <c r="B116" s="15"/>
      <c r="C116" s="13"/>
      <c r="D116" s="90"/>
      <c r="E116" s="14" t="str">
        <f t="shared" si="67"/>
        <v/>
      </c>
      <c r="F116" s="23"/>
      <c r="G116" s="14" t="str">
        <f t="shared" si="68"/>
        <v/>
      </c>
      <c r="H116" s="227" t="s">
        <v>24</v>
      </c>
      <c r="I116" s="38"/>
      <c r="J116" s="24"/>
      <c r="K116" s="14" t="str">
        <f t="shared" si="69"/>
        <v/>
      </c>
      <c r="L116" s="23"/>
      <c r="M116" s="14" t="str">
        <f t="shared" si="70"/>
        <v/>
      </c>
      <c r="N116" s="227" t="s">
        <v>24</v>
      </c>
      <c r="O116" s="38"/>
      <c r="P116" s="24"/>
      <c r="Q116" s="14" t="str">
        <f t="shared" si="71"/>
        <v/>
      </c>
      <c r="R116" s="23"/>
      <c r="S116" s="14" t="str">
        <f t="shared" si="72"/>
        <v/>
      </c>
      <c r="T116" s="227" t="s">
        <v>24</v>
      </c>
      <c r="U116" s="38"/>
      <c r="V116" s="24"/>
      <c r="W116" s="14" t="str">
        <f t="shared" si="73"/>
        <v/>
      </c>
      <c r="X116" s="23"/>
      <c r="Y116" s="14" t="str">
        <f t="shared" si="74"/>
        <v/>
      </c>
      <c r="Z116" s="227" t="s">
        <v>24</v>
      </c>
      <c r="AA116" s="38"/>
      <c r="AB116" s="24"/>
      <c r="AC116" s="14" t="str">
        <f t="shared" si="75"/>
        <v/>
      </c>
      <c r="AD116" s="23"/>
      <c r="AE116" s="14" t="str">
        <f t="shared" si="76"/>
        <v/>
      </c>
      <c r="AF116" s="227" t="s">
        <v>24</v>
      </c>
      <c r="AG116" s="38"/>
      <c r="AH116" s="24"/>
      <c r="AI116" s="14" t="str">
        <f t="shared" si="77"/>
        <v/>
      </c>
      <c r="AJ116" s="23"/>
      <c r="AK116" s="14" t="str">
        <f t="shared" si="78"/>
        <v/>
      </c>
      <c r="AL116" s="227" t="s">
        <v>24</v>
      </c>
      <c r="AM116" s="76"/>
      <c r="AN116" s="16" t="str">
        <f t="shared" si="79"/>
        <v/>
      </c>
      <c r="AO116" s="14" t="str">
        <f t="shared" si="80"/>
        <v/>
      </c>
      <c r="AP116" s="17" t="str">
        <f t="shared" si="82"/>
        <v/>
      </c>
      <c r="AQ116" s="14" t="str">
        <f t="shared" si="81"/>
        <v/>
      </c>
      <c r="AR116" s="227" t="s">
        <v>24</v>
      </c>
      <c r="AS116" s="18" t="str">
        <f t="shared" si="83"/>
        <v/>
      </c>
    </row>
    <row r="117" spans="1:45" ht="15.75" hidden="1" customHeight="1">
      <c r="A117" s="280"/>
      <c r="B117" s="15"/>
      <c r="C117" s="13"/>
      <c r="D117" s="90"/>
      <c r="E117" s="14" t="str">
        <f t="shared" si="67"/>
        <v/>
      </c>
      <c r="F117" s="23"/>
      <c r="G117" s="14" t="str">
        <f t="shared" si="68"/>
        <v/>
      </c>
      <c r="H117" s="227" t="s">
        <v>24</v>
      </c>
      <c r="I117" s="38"/>
      <c r="J117" s="24"/>
      <c r="K117" s="14" t="str">
        <f t="shared" si="69"/>
        <v/>
      </c>
      <c r="L117" s="23"/>
      <c r="M117" s="14" t="str">
        <f t="shared" si="70"/>
        <v/>
      </c>
      <c r="N117" s="227" t="s">
        <v>24</v>
      </c>
      <c r="O117" s="38"/>
      <c r="P117" s="24"/>
      <c r="Q117" s="14" t="str">
        <f t="shared" si="71"/>
        <v/>
      </c>
      <c r="R117" s="23"/>
      <c r="S117" s="14" t="str">
        <f t="shared" si="72"/>
        <v/>
      </c>
      <c r="T117" s="227" t="s">
        <v>24</v>
      </c>
      <c r="U117" s="38"/>
      <c r="V117" s="24"/>
      <c r="W117" s="14" t="str">
        <f t="shared" si="73"/>
        <v/>
      </c>
      <c r="X117" s="23"/>
      <c r="Y117" s="14" t="str">
        <f t="shared" si="74"/>
        <v/>
      </c>
      <c r="Z117" s="227" t="s">
        <v>24</v>
      </c>
      <c r="AA117" s="38"/>
      <c r="AB117" s="24"/>
      <c r="AC117" s="14" t="str">
        <f t="shared" si="75"/>
        <v/>
      </c>
      <c r="AD117" s="23"/>
      <c r="AE117" s="14" t="str">
        <f t="shared" si="76"/>
        <v/>
      </c>
      <c r="AF117" s="227" t="s">
        <v>24</v>
      </c>
      <c r="AG117" s="38"/>
      <c r="AH117" s="24"/>
      <c r="AI117" s="14" t="str">
        <f t="shared" si="77"/>
        <v/>
      </c>
      <c r="AJ117" s="23"/>
      <c r="AK117" s="14" t="str">
        <f t="shared" si="78"/>
        <v/>
      </c>
      <c r="AL117" s="227" t="s">
        <v>24</v>
      </c>
      <c r="AM117" s="76"/>
      <c r="AN117" s="16" t="str">
        <f t="shared" si="79"/>
        <v/>
      </c>
      <c r="AO117" s="14" t="str">
        <f t="shared" si="80"/>
        <v/>
      </c>
      <c r="AP117" s="17" t="str">
        <f t="shared" si="82"/>
        <v/>
      </c>
      <c r="AQ117" s="14" t="str">
        <f t="shared" si="81"/>
        <v/>
      </c>
      <c r="AR117" s="227" t="s">
        <v>24</v>
      </c>
      <c r="AS117" s="18" t="str">
        <f t="shared" si="83"/>
        <v/>
      </c>
    </row>
    <row r="118" spans="1:45" ht="15.75" customHeight="1">
      <c r="A118" s="376" t="s">
        <v>350</v>
      </c>
      <c r="B118" s="377" t="s">
        <v>260</v>
      </c>
      <c r="C118" s="378" t="s">
        <v>351</v>
      </c>
      <c r="D118" s="90"/>
      <c r="E118" s="14"/>
      <c r="F118" s="23"/>
      <c r="G118" s="14"/>
      <c r="H118" s="227"/>
      <c r="I118" s="38"/>
      <c r="J118" s="24"/>
      <c r="K118" s="14"/>
      <c r="L118" s="23"/>
      <c r="M118" s="14"/>
      <c r="N118" s="227"/>
      <c r="O118" s="38"/>
      <c r="P118" s="24"/>
      <c r="Q118" s="14"/>
      <c r="R118" s="23"/>
      <c r="S118" s="14"/>
      <c r="T118" s="227"/>
      <c r="U118" s="38"/>
      <c r="V118" s="24"/>
      <c r="W118" s="14"/>
      <c r="X118" s="23"/>
      <c r="Y118" s="14"/>
      <c r="Z118" s="227"/>
      <c r="AA118" s="38"/>
      <c r="AB118" s="24"/>
      <c r="AC118" s="14"/>
      <c r="AD118" s="23"/>
      <c r="AE118" s="14"/>
      <c r="AF118" s="227"/>
      <c r="AG118" s="38"/>
      <c r="AH118" s="24"/>
      <c r="AI118" s="14"/>
      <c r="AJ118" s="23"/>
      <c r="AK118" s="14"/>
      <c r="AL118" s="227"/>
      <c r="AM118" s="375"/>
      <c r="AN118" s="26"/>
      <c r="AO118" s="27"/>
      <c r="AP118" s="28"/>
      <c r="AQ118" s="27"/>
      <c r="AR118" s="227"/>
      <c r="AS118" s="18"/>
    </row>
    <row r="119" spans="1:45" s="321" customFormat="1" ht="15.75" customHeight="1" thickBot="1">
      <c r="A119" s="314" t="s">
        <v>218</v>
      </c>
      <c r="B119" s="317"/>
      <c r="C119" s="345" t="s">
        <v>155</v>
      </c>
      <c r="D119" s="346"/>
      <c r="E119" s="313" t="str">
        <f t="shared" si="67"/>
        <v/>
      </c>
      <c r="F119" s="347"/>
      <c r="G119" s="313" t="str">
        <f t="shared" si="68"/>
        <v/>
      </c>
      <c r="H119" s="348" t="s">
        <v>24</v>
      </c>
      <c r="I119" s="349"/>
      <c r="J119" s="346"/>
      <c r="K119" s="313" t="str">
        <f t="shared" si="69"/>
        <v/>
      </c>
      <c r="L119" s="347"/>
      <c r="M119" s="313" t="str">
        <f t="shared" si="70"/>
        <v/>
      </c>
      <c r="N119" s="348" t="s">
        <v>24</v>
      </c>
      <c r="O119" s="349"/>
      <c r="P119" s="346"/>
      <c r="Q119" s="313" t="str">
        <f t="shared" si="71"/>
        <v/>
      </c>
      <c r="R119" s="347"/>
      <c r="S119" s="313" t="str">
        <f t="shared" si="72"/>
        <v/>
      </c>
      <c r="T119" s="348" t="s">
        <v>24</v>
      </c>
      <c r="U119" s="349"/>
      <c r="V119" s="346"/>
      <c r="W119" s="313" t="str">
        <f t="shared" si="73"/>
        <v/>
      </c>
      <c r="X119" s="347"/>
      <c r="Y119" s="313" t="str">
        <f t="shared" si="74"/>
        <v/>
      </c>
      <c r="Z119" s="348" t="s">
        <v>24</v>
      </c>
      <c r="AA119" s="349"/>
      <c r="AB119" s="346"/>
      <c r="AC119" s="313" t="str">
        <f t="shared" si="75"/>
        <v/>
      </c>
      <c r="AD119" s="347"/>
      <c r="AE119" s="313" t="str">
        <f t="shared" si="76"/>
        <v/>
      </c>
      <c r="AF119" s="348" t="s">
        <v>24</v>
      </c>
      <c r="AG119" s="349"/>
      <c r="AH119" s="346"/>
      <c r="AI119" s="313" t="str">
        <f t="shared" si="77"/>
        <v/>
      </c>
      <c r="AJ119" s="347"/>
      <c r="AK119" s="313" t="str">
        <f t="shared" si="78"/>
        <v/>
      </c>
      <c r="AL119" s="348" t="s">
        <v>24</v>
      </c>
      <c r="AM119" s="77" t="s">
        <v>307</v>
      </c>
      <c r="AN119" s="350" t="str">
        <f t="shared" si="79"/>
        <v/>
      </c>
      <c r="AO119" s="351" t="str">
        <f t="shared" si="80"/>
        <v/>
      </c>
      <c r="AP119" s="352" t="str">
        <f t="shared" si="82"/>
        <v/>
      </c>
      <c r="AQ119" s="351" t="str">
        <f t="shared" si="81"/>
        <v/>
      </c>
      <c r="AR119" s="348" t="s">
        <v>24</v>
      </c>
      <c r="AS119" s="320" t="str">
        <f t="shared" si="83"/>
        <v/>
      </c>
    </row>
    <row r="120" spans="1:45" ht="15.75" customHeight="1" thickBot="1">
      <c r="A120" s="280" t="s">
        <v>345</v>
      </c>
      <c r="B120" s="15"/>
      <c r="C120" s="111" t="s">
        <v>110</v>
      </c>
      <c r="D120" s="91"/>
      <c r="E120" s="69" t="str">
        <f t="shared" si="67"/>
        <v/>
      </c>
      <c r="F120" s="74"/>
      <c r="G120" s="69" t="str">
        <f t="shared" si="68"/>
        <v/>
      </c>
      <c r="H120" s="228" t="s">
        <v>24</v>
      </c>
      <c r="I120" s="75"/>
      <c r="J120" s="73"/>
      <c r="K120" s="69" t="str">
        <f t="shared" si="69"/>
        <v/>
      </c>
      <c r="L120" s="74"/>
      <c r="M120" s="69" t="str">
        <f t="shared" si="70"/>
        <v/>
      </c>
      <c r="N120" s="228" t="s">
        <v>24</v>
      </c>
      <c r="O120" s="75"/>
      <c r="P120" s="73"/>
      <c r="Q120" s="69" t="str">
        <f t="shared" si="71"/>
        <v/>
      </c>
      <c r="R120" s="74"/>
      <c r="S120" s="69" t="str">
        <f t="shared" si="72"/>
        <v/>
      </c>
      <c r="T120" s="228" t="s">
        <v>24</v>
      </c>
      <c r="U120" s="75"/>
      <c r="V120" s="73"/>
      <c r="W120" s="69" t="str">
        <f t="shared" si="73"/>
        <v/>
      </c>
      <c r="X120" s="74"/>
      <c r="Y120" s="69" t="str">
        <f t="shared" si="74"/>
        <v/>
      </c>
      <c r="Z120" s="228" t="s">
        <v>24</v>
      </c>
      <c r="AA120" s="75"/>
      <c r="AB120" s="73"/>
      <c r="AC120" s="69" t="str">
        <f t="shared" si="75"/>
        <v/>
      </c>
      <c r="AD120" s="74"/>
      <c r="AE120" s="69" t="str">
        <f t="shared" si="76"/>
        <v/>
      </c>
      <c r="AF120" s="228" t="s">
        <v>24</v>
      </c>
      <c r="AG120" s="75"/>
      <c r="AH120" s="73"/>
      <c r="AI120" s="69" t="str">
        <f t="shared" si="77"/>
        <v/>
      </c>
      <c r="AJ120" s="74"/>
      <c r="AK120" s="69" t="str">
        <f t="shared" si="78"/>
        <v/>
      </c>
      <c r="AL120" s="228" t="s">
        <v>24</v>
      </c>
      <c r="AM120" s="77" t="s">
        <v>307</v>
      </c>
      <c r="AN120" s="26" t="str">
        <f t="shared" si="79"/>
        <v/>
      </c>
      <c r="AO120" s="27" t="str">
        <f t="shared" si="80"/>
        <v/>
      </c>
      <c r="AP120" s="28" t="str">
        <f t="shared" si="82"/>
        <v/>
      </c>
      <c r="AQ120" s="27" t="str">
        <f t="shared" si="81"/>
        <v/>
      </c>
      <c r="AR120" s="229" t="s">
        <v>24</v>
      </c>
      <c r="AS120" s="18" t="str">
        <f t="shared" si="83"/>
        <v/>
      </c>
    </row>
    <row r="121" spans="1:45" ht="15.75" customHeight="1" thickBot="1">
      <c r="A121" s="29"/>
      <c r="B121" s="30"/>
      <c r="C121" s="97" t="s">
        <v>25</v>
      </c>
      <c r="D121" s="230" t="str">
        <f>IF(SUM(D102:D120)=0,"",SUM(D102:D120))</f>
        <v/>
      </c>
      <c r="E121" s="31" t="str">
        <f>IF(SUM(D102:D120)=0,"",SUM(D102:D120)*15)</f>
        <v/>
      </c>
      <c r="F121" s="31">
        <f>IF(SUM(F102:F120)=0,"",SUM(F102:F120))</f>
        <v>6</v>
      </c>
      <c r="G121" s="31">
        <f>IF(SUM(F102:F120)=0,"",SUM(F102:F120)*15)</f>
        <v>90</v>
      </c>
      <c r="H121" s="231" t="s">
        <v>24</v>
      </c>
      <c r="I121" s="199">
        <f>IF(SUM(D102:D120)+SUM(F102:F120)=0,"",SUM(D102:D120)+SUM(F102:F120))</f>
        <v>6</v>
      </c>
      <c r="J121" s="31" t="str">
        <f>IF(SUM(J102:J120)=0,"",SUM(J102:J120))</f>
        <v/>
      </c>
      <c r="K121" s="31" t="str">
        <f>IF(SUM(J102:J120)=0,"",SUM(J102:J120)*15)</f>
        <v/>
      </c>
      <c r="L121" s="31">
        <f>IF(SUM(L102:L120)=0,"",SUM(L102:L120))</f>
        <v>6</v>
      </c>
      <c r="M121" s="31">
        <f>IF(SUM(L102:L120)=0,"",SUM(L102:L120)*15)</f>
        <v>90</v>
      </c>
      <c r="N121" s="231" t="s">
        <v>24</v>
      </c>
      <c r="O121" s="199">
        <f>IF(SUM(J102:J120)+SUM(L102:L120)=0,"",SUM(J102:J120)+SUM(L102:L120))</f>
        <v>6</v>
      </c>
      <c r="P121" s="31" t="str">
        <f>IF(SUM(P102:P120)=0,"",SUM(P102:P120))</f>
        <v/>
      </c>
      <c r="Q121" s="31" t="str">
        <f>IF(SUM(P102:P120)=0,"",SUM(P102:P120)*15)</f>
        <v/>
      </c>
      <c r="R121" s="31">
        <f>IF(SUM(R102:R120)=0,"",SUM(R102:R120))</f>
        <v>6</v>
      </c>
      <c r="S121" s="31">
        <f>IF(SUM(R102:R120)=0,"",SUM(R102:R120)*15)</f>
        <v>90</v>
      </c>
      <c r="T121" s="231" t="s">
        <v>24</v>
      </c>
      <c r="U121" s="199">
        <f>IF(SUM(P102:P120)+SUM(R102:R120)=0,"",SUM(P102:P120)+SUM(R102:R120))</f>
        <v>6</v>
      </c>
      <c r="V121" s="31" t="str">
        <f>IF(SUM(V102:V120)=0,"",SUM(V102:V120))</f>
        <v/>
      </c>
      <c r="W121" s="31" t="str">
        <f>IF(SUM(V102:V120)=0,"",SUM(V102:V120)*15)</f>
        <v/>
      </c>
      <c r="X121" s="31">
        <f>IF(SUM(X102:X120)=0,"",SUM(X102:X120))</f>
        <v>6</v>
      </c>
      <c r="Y121" s="31">
        <f>IF(SUM(X102:X120)=0,"",SUM(X102:X120)*15)</f>
        <v>90</v>
      </c>
      <c r="Z121" s="231" t="s">
        <v>24</v>
      </c>
      <c r="AA121" s="199">
        <f>IF(SUM(V102:V120)+SUM(X102:X120)=0,"",SUM(V102:V120)+SUM(X102:X120))</f>
        <v>6</v>
      </c>
      <c r="AB121" s="31" t="str">
        <f>IF(SUM(AB102:AB120)=0,"",SUM(AB102:AB120))</f>
        <v/>
      </c>
      <c r="AC121" s="31" t="str">
        <f>IF(SUM(AB102:AB120)=0,"",SUM(AB102:AB120)*15)</f>
        <v/>
      </c>
      <c r="AD121" s="31">
        <f>IF(SUM(AD102:AD120)=0,"",SUM(AD102:AD120))</f>
        <v>6</v>
      </c>
      <c r="AE121" s="31">
        <f>IF(SUM(AD102:AD120)=0,"",SUM(AD102:AD120)*15)</f>
        <v>90</v>
      </c>
      <c r="AF121" s="231" t="s">
        <v>24</v>
      </c>
      <c r="AG121" s="199">
        <f>IF(SUM(AB102:AB120)+SUM(AD102:AD120)=0,"",SUM(AB102:AB120)+SUM(AD102:AD120))</f>
        <v>6</v>
      </c>
      <c r="AH121" s="31" t="str">
        <f>IF(SUM(AH102:AH120)=0,"",SUM(AH102:AH120))</f>
        <v/>
      </c>
      <c r="AI121" s="31" t="str">
        <f>IF(SUM(AH102:AH120)=0,"",SUM(AH102:AH120)*15)</f>
        <v/>
      </c>
      <c r="AJ121" s="31">
        <f>IF(SUM(AJ102:AJ120)=0,"",SUM(AJ102:AJ120))</f>
        <v>2</v>
      </c>
      <c r="AK121" s="31">
        <f>IF(SUM(AJ102:AJ120)=0,"",SUM(AJ102:AJ120)*15)</f>
        <v>30</v>
      </c>
      <c r="AL121" s="231" t="s">
        <v>24</v>
      </c>
      <c r="AM121" s="199">
        <f>IF(SUM(AH102:AH120)+SUM(AJ102:AJ120)=0,"",SUM(AH102:AH120)+SUM(AJ102:AJ120))</f>
        <v>2</v>
      </c>
      <c r="AN121" s="232" t="str">
        <f>IF(SUM(AN102:AN120)=0,"",SUM(AN102:AN120))</f>
        <v/>
      </c>
      <c r="AO121" s="31" t="str">
        <f>IF(SUM(AN102:AN120)=0,"",SUM(AN102:AN120)*15)</f>
        <v/>
      </c>
      <c r="AP121" s="31">
        <f>IF(SUM(AP102:AP120)=0,"",SUM(AP102:AP120))</f>
        <v>16</v>
      </c>
      <c r="AQ121" s="31">
        <f>IF(SUM(AP102:AP120)=0,"",SUM(AP102:AP120)*15)</f>
        <v>240</v>
      </c>
      <c r="AR121" s="233" t="s">
        <v>24</v>
      </c>
      <c r="AS121" s="158">
        <f>IF(SUM(AS102:AS120)=0,"",SUM(AS102:AS120))</f>
        <v>16</v>
      </c>
    </row>
    <row r="122" spans="1:45" s="32" customFormat="1" ht="21.95" customHeight="1">
      <c r="A122" s="234"/>
      <c r="B122" s="235"/>
      <c r="C122" s="236" t="s">
        <v>58</v>
      </c>
      <c r="D122" s="219">
        <f>IF(SUM(D11:D25)+SUM(D29:D46)+SUM(D49:D59)+SUM(D63:D98)+SUM(D102:D120)=0,"",SUM(D11:D25)+SUM(D29:D46)+SUM(D49:D59)+SUM(D63:D98)+SUM(D102:D120))</f>
        <v>20</v>
      </c>
      <c r="E122" s="221">
        <f>IF((SUM(D11:D25)+SUM(D29:D46)+SUM(D49:D59)+SUM(D63:D98)+SUM(D102:D120))*15=0,"",(SUM(D11:D25)+SUM(D29:D46)+SUM(D49:D59)+SUM(D63:D98)+SUM(D102:D120))*15)</f>
        <v>300</v>
      </c>
      <c r="F122" s="221">
        <f>IF(SUM(F11:F25)+SUM(F29:F46)+SUM(F49:F59)+SUM(F63:F98)+SUM(F102:F120)=0,"",SUM(F11:F25)+SUM(F29:F46)+SUM(F49:F59)+SUM(F63:F98)+SUM(F102:F120))</f>
        <v>20</v>
      </c>
      <c r="G122" s="221">
        <f>IF((SUM(F11:F25)+SUM(F29:F46)+SUM(F49:F59)+SUM(F63:F98)+SUM(F102:F120))*15=0,"",(SUM(F11:F25)+SUM(F29:F46)+SUM(F49:F59)+SUM(F63:F98)+SUM(F102:F120))*15)</f>
        <v>300</v>
      </c>
      <c r="H122" s="237" t="s">
        <v>24</v>
      </c>
      <c r="I122" s="222">
        <f>IF(SUM(D11:D25)+SUM(F11:F25)+SUM(D29:D46)+SUM(F29:F46)+SUM(D49:D59)+SUM(F49:F59)+SUM(D63:D98)+SUM(F63:F98)+SUM(D102:D120)+SUM(F102:F120)=0,"",(SUM(D11:D25)+SUM(F11:F25)+SUM(D29:D46)+SUM(F29:F46)+SUM(D49:D59)+SUM(F49:F59)+SUM(D63:D98)+SUM(F63:F98)+SUM(D102:D120)+SUM(F102:F120)))</f>
        <v>40</v>
      </c>
      <c r="J122" s="221">
        <f>IF(SUM(J11:J25)+SUM(J29:J46)+SUM(J49:J59)+SUM(J63:J98)+SUM(J102:J120)=0,"",SUM(J11:J25)+SUM(J29:J46)+SUM(J49:J59)+SUM(J63:J98)+SUM(J102:J120))</f>
        <v>14</v>
      </c>
      <c r="K122" s="221">
        <f>IF((SUM(J11:J25)+SUM(J29:J46)+SUM(J49:J59)+SUM(J63:J98)+SUM(J102:J120))*15=0,"",(SUM(J11:J25)+SUM(J29:J46)+SUM(J49:J59)+SUM(J63:J98)+SUM(J102:J120))*15)</f>
        <v>210</v>
      </c>
      <c r="L122" s="221">
        <f>IF(SUM(L11:L25)+SUM(L29:L46)+SUM(L49:L59)+SUM(L63:L98)+SUM(L102:L120)=0,"",SUM(L11:L25)+SUM(L29:L46)+SUM(L49:L59)+SUM(L63:L98)+SUM(L102:L120))</f>
        <v>15</v>
      </c>
      <c r="M122" s="221">
        <f>IF((SUM(L11:L25)+SUM(L29:L46)+SUM(L49:L59)+SUM(L63:L98)+SUM(L102:L120))*15=0,"",(SUM(L11:L25)+SUM(L29:L46)+SUM(L49:L59)+SUM(L63:L98)+SUM(L102:L120))*15)</f>
        <v>225</v>
      </c>
      <c r="N122" s="237" t="s">
        <v>24</v>
      </c>
      <c r="O122" s="222">
        <f>IF(SUM(J11:J25)+SUM(L11:L25)+SUM(J29:J46)+SUM(L29:L46)+SUM(J49:J59)+SUM(L49:L59)+SUM(J63:J98)+SUM(L63:L98)+SUM(J102:J120)+SUM(L102:L120)=0,"",(SUM(J11:J25)+SUM(L11:L25)+SUM(J29:J46)+SUM(L29:L46)+SUM(J49:J59)+SUM(L49:L59)+SUM(J63:J98)+SUM(L63:L98)+SUM(J102:J120)+SUM(L102:L120)))</f>
        <v>29</v>
      </c>
      <c r="P122" s="221">
        <f>IF(SUM(P11:P25)+SUM(P29:P46)+SUM(P49:P59)+SUM(P63:P98)+SUM(P102:P120)=0,"",SUM(P11:P25)+SUM(P29:P46)+SUM(P49:P59)+SUM(P63:P98)+SUM(P102:P120))</f>
        <v>14</v>
      </c>
      <c r="Q122" s="221">
        <f>IF((SUM(P11:P25)+SUM(P29:P46)+SUM(P49:P59)+SUM(P63:P98)+SUM(P102:P120))*15=0,"",(SUM(P11:P25)+SUM(P29:P46)+SUM(P49:P59)+SUM(P63:P98)+SUM(P102:P120))*15)</f>
        <v>210</v>
      </c>
      <c r="R122" s="221">
        <f>IF(SUM(R11:R25)+SUM(R29:R46)+SUM(R49:R59)+SUM(R63:R98)+SUM(R102:R120)=0,"",SUM(R11:R25)+SUM(R29:R46)+SUM(R49:R59)+SUM(R63:R98)+SUM(R102:R120))</f>
        <v>12</v>
      </c>
      <c r="S122" s="221">
        <f>IF((SUM(R11:R25)+SUM(R29:R46)+SUM(R49:R59)+SUM(R63:R98)+SUM(R102:R120))*15=0,"",(SUM(R11:R25)+SUM(R29:R46)+SUM(R49:R59)+SUM(R63:R98)+SUM(R102:R120))*15)</f>
        <v>180</v>
      </c>
      <c r="T122" s="237" t="s">
        <v>24</v>
      </c>
      <c r="U122" s="222">
        <f>IF(SUM(P11:P25)+SUM(R11:R25)+SUM(P29:P46)+SUM(R29:R46)+SUM(P49:P59)+SUM(R49:R59)+SUM(P63:P98)+SUM(R63:R98)+SUM(P102:P120)+SUM(R102:R120)=0,"",(SUM(P11:P25)+SUM(R11:R25)+SUM(P29:P46)+SUM(R29:R46)+SUM(P49:P59)+SUM(R49:R59)+SUM(P63:P98)+SUM(R63:R98)+SUM(P102:P120)+SUM(R102:R120)))</f>
        <v>26</v>
      </c>
      <c r="V122" s="221">
        <f>IF(SUM(V11:V25)+SUM(V29:V46)+SUM(V49:V59)+SUM(V63:V98)+SUM(V102:V120)=0,"",SUM(V11:V25)+SUM(V29:V46)+SUM(V49:V59)+SUM(V63:V98)+SUM(V102:V120))</f>
        <v>15</v>
      </c>
      <c r="W122" s="221">
        <v>228</v>
      </c>
      <c r="X122" s="221">
        <f>IF(SUM(X11:X25)+SUM(X29:X46)+SUM(X49:X59)+SUM(X63:X98)+SUM(X102:X120)=0,"",SUM(X11:X25)+SUM(X29:X46)+SUM(X49:X59)+SUM(X63:X98)+SUM(X102:X120))</f>
        <v>15</v>
      </c>
      <c r="Y122" s="221">
        <v>222</v>
      </c>
      <c r="Z122" s="237" t="s">
        <v>24</v>
      </c>
      <c r="AA122" s="222">
        <f>IF(SUM(V11:V25)+SUM(X11:X25)+SUM(V29:V46)+SUM(X29:X46)+SUM(V49:V59)+SUM(X49:X59)+SUM(V63:V98)+SUM(X63:X98)+SUM(V102:V120)+SUM(X102:X120)=0,"",(SUM(V11:V25)+SUM(X11:X25)+SUM(V29:V46)+SUM(X29:X46)+SUM(V49:V59)+SUM(X49:X59)+SUM(V63:V98)+SUM(X63:X98)+SUM(V102:V120)+SUM(X102:X120)))</f>
        <v>30</v>
      </c>
      <c r="AB122" s="221">
        <f>IF(SUM(AB11:AB25)+SUM(AB29:AB46)+SUM(AB49:AB59)+SUM(AB63:AB98)+SUM(AB102:AB120)=0,"",SUM(AB11:AB25)+SUM(AB29:AB46)+SUM(AB49:AB59)+SUM(AB63:AB98)+SUM(AB102:AB120))</f>
        <v>11</v>
      </c>
      <c r="AC122" s="221">
        <f>IF((SUM(AB11:AB25)+SUM(AB29:AB46)+SUM(AB49:AB59)+SUM(AB63:AB98)+SUM(AB102:AB120))*15=0,"",(SUM(AB11:AB25)+SUM(AB29:AB46)+SUM(AB49:AB59)+SUM(AB63:AB98)+SUM(AB102:AB120))*15)</f>
        <v>165</v>
      </c>
      <c r="AD122" s="221">
        <f>IF(SUM(AD11:AD25)+SUM(AD29:AD46)+SUM(AD49:AD59)+SUM(AD63:AD98)+SUM(AD102:AD120)=0,"",SUM(AD11:AD25)+SUM(AD29:AD46)+SUM(AD49:AD59)+SUM(AD63:AD98)+SUM(AD102:AD120))</f>
        <v>17</v>
      </c>
      <c r="AE122" s="221">
        <f>IF((SUM(AD11:AD25)+SUM(AD29:AD46)+SUM(AD49:AD59)+SUM(AD63:AD98)+SUM(AD102:AD120))*15=0,"",(SUM(AD11:AD25)+SUM(AD29:AD46)+SUM(AD49:AD59)+SUM(AD63:AD98)+SUM(AD102:AD120))*15)</f>
        <v>255</v>
      </c>
      <c r="AF122" s="237" t="s">
        <v>24</v>
      </c>
      <c r="AG122" s="222">
        <f>IF(SUM(AB11:AB25)+SUM(AD11:AD25)+SUM(AB29:AB46)+SUM(AD29:AD46)+SUM(AB49:AB59)+SUM(AD49:AD59)+SUM(AB63:AB98)+SUM(AD63:AD98)+SUM(AB102:AB120)+SUM(AD102:AD120)=0,"",(SUM(AB11:AB25)+SUM(AD11:AD25)+SUM(AB29:AB46)+SUM(AD29:AD46)+SUM(AB49:AB59)+SUM(AD49:AD59)+SUM(AB63:AB98)+SUM(AD63:AD98)+SUM(AB102:AB120)+SUM(AD102:AD120)))</f>
        <v>28</v>
      </c>
      <c r="AH122" s="221">
        <f>IF(SUM(AH11:AH25)+SUM(AH29:AH46)+SUM(AH49:AH59)+SUM(AH63:AH98)+SUM(AH102:AH120)=0,"",SUM(AH11:AH25)+SUM(AH29:AH46)+SUM(AH49:AH59)+SUM(AH63:AH98)+SUM(AH102:AH120))</f>
        <v>5</v>
      </c>
      <c r="AI122" s="221">
        <f>IF((SUM(AH11:AH25)+SUM(AH29:AH46)+SUM(AH49:AH59)+SUM(AH63:AH98)+SUM(AH102:AH120))*15=0,"",(SUM(AH11:AH25)+SUM(AH29:AH46)+SUM(AH49:AH59)+SUM(AH63:AH98)+SUM(AH102:AH120))*15)</f>
        <v>75</v>
      </c>
      <c r="AJ122" s="221">
        <f>IF(SUM(AJ11:AJ25)+SUM(AJ29:AJ46)+SUM(AJ49:AJ59)+SUM(AJ63:AJ98)+SUM(AJ102:AJ120)=0,"",SUM(AJ11:AJ25)+SUM(AJ29:AJ46)+SUM(AJ49:AJ59)+SUM(AJ63:AJ98)+SUM(AJ102:AJ120))</f>
        <v>17</v>
      </c>
      <c r="AK122" s="221">
        <f>IF((SUM(AJ11:AJ25)+SUM(AJ29:AJ46)+SUM(AJ49:AJ59)+SUM(AJ63:AJ98)+SUM(AJ102:AJ120))*15=0,"",(SUM(AJ11:AJ25)+SUM(AJ29:AJ46)+SUM(AJ49:AJ59)+SUM(AJ63:AJ98)+SUM(AJ102:AJ120))*15)</f>
        <v>255</v>
      </c>
      <c r="AL122" s="237" t="s">
        <v>24</v>
      </c>
      <c r="AM122" s="222">
        <f>IF(SUM(AH11:AH25)+SUM(AJ11:AJ25)+SUM(AH29:AH46)+SUM(AJ29:AJ46)+SUM(AH49:AH59)+SUM(AJ49:AJ59)+SUM(AH63:AH98)+SUM(AJ63:AJ98)+SUM(AH102:AH120)+SUM(AJ102:AJ120)=0,"",(SUM(AH11:AH25)+SUM(AJ11:AJ25)+SUM(AH29:AH46)+SUM(AJ29:AJ46)+SUM(AH49:AH59)+SUM(AJ49:AJ59)+SUM(AH63:AH98)+SUM(AJ63:AJ98)+SUM(AH102:AH120)+SUM(AJ102:AJ120)))</f>
        <v>22</v>
      </c>
      <c r="AN122" s="238">
        <f>IF(SUM(AN11:AN25)+SUM(AN29:AN46)+SUM(AN49:AN59)+SUM(AN63:AN98)+SUM(AN102:AN120)=0,"",SUM(AN11:AN25)+SUM(AN29:AN46)+SUM(AN49:AN59)+SUM(AN63:AN98)+SUM(AN102:AN120))</f>
        <v>79</v>
      </c>
      <c r="AO122" s="221">
        <f>IF((SUM(AN11:AN25)+SUM(AN29:AN46)+SUM(AN49:AN59)+SUM(AN63:AN98)+SUM(AN102:AN120))*15=0,"",(SUM(AN11:AN25)+SUM(AN29:AN46)+SUM(AN49:AN59)+SUM(AN63:AN98)+SUM(AN102:AN120))*15)</f>
        <v>1185</v>
      </c>
      <c r="AP122" s="221">
        <f>IF(SUM(AP11:AP25)+SUM(AP29:AP46)+SUM(AP49:AP59)+SUM(AP63:AP98)+SUM(AP102:AP120)=0,"",SUM(AP11:AP25)+SUM(AP29:AP46)+SUM(AP49:AP59)+SUM(AP63:AP98)+SUM(AP102:AP120))</f>
        <v>80</v>
      </c>
      <c r="AQ122" s="221">
        <f>IF((SUM(AP11:AP25)+SUM(AP29:AP46)+SUM(AP49:AP59)+SUM(AP63:AP98)+SUM(AP102:AP120))*15=0,"",(SUM(AP11:AP25)+SUM(AP29:AP46)+SUM(AP49:AP59)+SUM(AP63:AP98)+SUM(AP102:AP120))*15)</f>
        <v>1200</v>
      </c>
      <c r="AR122" s="239" t="s">
        <v>24</v>
      </c>
      <c r="AS122" s="223">
        <f>IF(SUM(AS11:AS25)+SUM(AS29:AS46)+SUM(AS49:AS59)+SUM(AS63:AS98)+SUM(AS102:AS120)=0,"",SUM(AS11:AS25)+SUM(AS29:AS46)+SUM(AS49:AS59)+SUM(AS63:AS98)+SUM(AS102:AS120))</f>
        <v>159</v>
      </c>
    </row>
    <row r="123" spans="1:45" ht="6" customHeight="1" thickBot="1">
      <c r="A123" s="432"/>
      <c r="B123" s="432"/>
      <c r="C123" s="432"/>
      <c r="D123" s="432"/>
      <c r="E123" s="432"/>
      <c r="F123" s="432"/>
      <c r="G123" s="432"/>
      <c r="H123" s="432"/>
      <c r="I123" s="432"/>
      <c r="J123" s="432"/>
      <c r="K123" s="432"/>
      <c r="L123" s="432"/>
      <c r="M123" s="432"/>
      <c r="N123" s="432"/>
      <c r="O123" s="432"/>
      <c r="P123" s="432"/>
      <c r="Q123" s="432"/>
      <c r="R123" s="432"/>
      <c r="S123" s="432"/>
      <c r="T123" s="432"/>
      <c r="U123" s="432"/>
      <c r="V123" s="432"/>
      <c r="W123" s="432"/>
      <c r="X123" s="432"/>
      <c r="Y123" s="432"/>
      <c r="Z123" s="432"/>
      <c r="AA123" s="432"/>
      <c r="AB123" s="432"/>
      <c r="AC123" s="432"/>
      <c r="AD123" s="432"/>
      <c r="AE123" s="432"/>
      <c r="AF123" s="432"/>
      <c r="AG123" s="432"/>
      <c r="AH123" s="432"/>
      <c r="AI123" s="432"/>
      <c r="AJ123" s="432"/>
      <c r="AK123" s="432"/>
      <c r="AL123" s="432"/>
      <c r="AM123" s="432"/>
      <c r="AN123" s="432"/>
      <c r="AO123" s="432"/>
      <c r="AP123" s="432"/>
      <c r="AQ123" s="432"/>
      <c r="AR123" s="432"/>
      <c r="AS123" s="432"/>
    </row>
    <row r="124" spans="1:45" ht="15.75" customHeight="1" thickBot="1">
      <c r="A124" s="89" t="s">
        <v>11</v>
      </c>
      <c r="B124" s="240"/>
      <c r="C124" s="99" t="s">
        <v>26</v>
      </c>
      <c r="D124" s="441"/>
      <c r="E124" s="441"/>
      <c r="F124" s="441"/>
      <c r="G124" s="441"/>
      <c r="H124" s="441"/>
      <c r="I124" s="441"/>
      <c r="J124" s="441"/>
      <c r="K124" s="441"/>
      <c r="L124" s="441"/>
      <c r="M124" s="441"/>
      <c r="N124" s="441"/>
      <c r="O124" s="441"/>
      <c r="P124" s="441"/>
      <c r="Q124" s="441"/>
      <c r="R124" s="441"/>
      <c r="S124" s="441"/>
      <c r="T124" s="441"/>
      <c r="U124" s="441"/>
      <c r="V124" s="441"/>
      <c r="W124" s="441"/>
      <c r="X124" s="441"/>
      <c r="Y124" s="441"/>
      <c r="Z124" s="441"/>
      <c r="AA124" s="441"/>
      <c r="AB124" s="441"/>
      <c r="AC124" s="441"/>
      <c r="AD124" s="441"/>
      <c r="AE124" s="441"/>
      <c r="AF124" s="441"/>
      <c r="AG124" s="441"/>
      <c r="AH124" s="441"/>
      <c r="AI124" s="441"/>
      <c r="AJ124" s="441"/>
      <c r="AK124" s="441"/>
      <c r="AL124" s="441"/>
      <c r="AM124" s="441"/>
      <c r="AN124" s="241"/>
      <c r="AO124" s="242"/>
      <c r="AP124" s="242"/>
      <c r="AQ124" s="242"/>
      <c r="AR124" s="242"/>
      <c r="AS124" s="243"/>
    </row>
    <row r="125" spans="1:45" s="33" customFormat="1" ht="15.75" customHeight="1">
      <c r="A125" s="279" t="s">
        <v>251</v>
      </c>
      <c r="B125" s="244" t="s">
        <v>27</v>
      </c>
      <c r="C125" s="276" t="s">
        <v>233</v>
      </c>
      <c r="D125" s="34"/>
      <c r="E125" s="35" t="str">
        <f t="shared" ref="E125:E132" si="84">IF(D125*15=0,"",D125*15)</f>
        <v/>
      </c>
      <c r="F125" s="36"/>
      <c r="G125" s="35" t="str">
        <f t="shared" ref="G125:G132" si="85">IF(F125*15=0,"",F125*15)</f>
        <v/>
      </c>
      <c r="H125" s="36"/>
      <c r="I125" s="37"/>
      <c r="J125" s="34"/>
      <c r="K125" s="35" t="str">
        <f t="shared" ref="K125:K132" si="86">IF(J125*15=0,"",J125*15)</f>
        <v/>
      </c>
      <c r="L125" s="34"/>
      <c r="M125" s="35" t="str">
        <f t="shared" ref="M125:M132" si="87">IF(L125*15=0,"",L125*15)</f>
        <v/>
      </c>
      <c r="N125" s="36"/>
      <c r="O125" s="37"/>
      <c r="P125" s="34"/>
      <c r="Q125" s="35" t="str">
        <f t="shared" ref="Q125:Q132" si="88">IF(P125*15=0,"",P125*15)</f>
        <v/>
      </c>
      <c r="R125" s="34"/>
      <c r="S125" s="35" t="str">
        <f t="shared" ref="S125:S132" si="89">IF(R125*15=0,"",R125*15)</f>
        <v/>
      </c>
      <c r="T125" s="36"/>
      <c r="U125" s="37"/>
      <c r="V125" s="34"/>
      <c r="W125" s="35" t="str">
        <f t="shared" ref="W125:W132" si="90">IF(V125*15=0,"",V125*15)</f>
        <v/>
      </c>
      <c r="X125" s="36"/>
      <c r="Y125" s="35" t="str">
        <f t="shared" ref="Y125:Y132" si="91">IF(X125*15=0,"",X125*15)</f>
        <v/>
      </c>
      <c r="Z125" s="36"/>
      <c r="AA125" s="84"/>
      <c r="AB125" s="34"/>
      <c r="AC125" s="35" t="str">
        <f t="shared" ref="AC125:AC132" si="92">IF(AB125*15=0,"",AB125*15)</f>
        <v/>
      </c>
      <c r="AD125" s="36"/>
      <c r="AE125" s="35" t="str">
        <f t="shared" ref="AE125:AE132" si="93">IF(AD125*15=0,"",AD125*15)</f>
        <v/>
      </c>
      <c r="AF125" s="36"/>
      <c r="AG125" s="84"/>
      <c r="AH125" s="83"/>
      <c r="AI125" s="35" t="str">
        <f t="shared" ref="AI125:AI132" si="94">IF(AH125*15=0,"",AH125*15)</f>
        <v/>
      </c>
      <c r="AJ125" s="36"/>
      <c r="AK125" s="35" t="str">
        <f t="shared" ref="AK125:AK132" si="95">IF(AJ125*15=0,"",AJ125*15)</f>
        <v/>
      </c>
      <c r="AL125" s="36"/>
      <c r="AM125" s="36"/>
      <c r="AN125" s="437" t="s">
        <v>52</v>
      </c>
      <c r="AO125" s="437"/>
      <c r="AP125" s="437"/>
      <c r="AQ125" s="437"/>
      <c r="AR125" s="428">
        <f>SUM(AN100)</f>
        <v>79</v>
      </c>
      <c r="AS125" s="428"/>
    </row>
    <row r="126" spans="1:45" s="33" customFormat="1" ht="15.75" customHeight="1">
      <c r="A126" s="279" t="s">
        <v>252</v>
      </c>
      <c r="B126" s="227" t="s">
        <v>27</v>
      </c>
      <c r="C126" s="277" t="s">
        <v>297</v>
      </c>
      <c r="D126" s="34"/>
      <c r="E126" s="35" t="str">
        <f t="shared" si="84"/>
        <v/>
      </c>
      <c r="F126" s="36"/>
      <c r="G126" s="35" t="str">
        <f t="shared" si="85"/>
        <v/>
      </c>
      <c r="H126" s="36"/>
      <c r="I126" s="37"/>
      <c r="J126" s="34"/>
      <c r="K126" s="35" t="str">
        <f t="shared" si="86"/>
        <v/>
      </c>
      <c r="L126" s="34"/>
      <c r="M126" s="35" t="str">
        <f t="shared" si="87"/>
        <v/>
      </c>
      <c r="N126" s="36"/>
      <c r="O126" s="37"/>
      <c r="P126" s="34"/>
      <c r="Q126" s="35" t="str">
        <f t="shared" si="88"/>
        <v/>
      </c>
      <c r="R126" s="34"/>
      <c r="S126" s="35" t="str">
        <f t="shared" si="89"/>
        <v/>
      </c>
      <c r="T126" s="36"/>
      <c r="U126" s="37"/>
      <c r="V126" s="34"/>
      <c r="W126" s="35" t="str">
        <f t="shared" si="90"/>
        <v/>
      </c>
      <c r="X126" s="36"/>
      <c r="Y126" s="35" t="str">
        <f t="shared" si="91"/>
        <v/>
      </c>
      <c r="Z126" s="36"/>
      <c r="AA126" s="84"/>
      <c r="AB126" s="34"/>
      <c r="AC126" s="35" t="str">
        <f t="shared" si="92"/>
        <v/>
      </c>
      <c r="AD126" s="36"/>
      <c r="AE126" s="35" t="str">
        <f t="shared" si="93"/>
        <v/>
      </c>
      <c r="AF126" s="36"/>
      <c r="AG126" s="84"/>
      <c r="AH126" s="83"/>
      <c r="AI126" s="35" t="str">
        <f t="shared" si="94"/>
        <v/>
      </c>
      <c r="AJ126" s="36"/>
      <c r="AK126" s="35" t="str">
        <f t="shared" si="95"/>
        <v/>
      </c>
      <c r="AL126" s="36"/>
      <c r="AM126" s="36"/>
      <c r="AN126" s="429" t="s">
        <v>53</v>
      </c>
      <c r="AO126" s="429"/>
      <c r="AP126" s="429"/>
      <c r="AQ126" s="429"/>
      <c r="AR126" s="430">
        <f>SUM(AP100)</f>
        <v>64</v>
      </c>
      <c r="AS126" s="430"/>
    </row>
    <row r="127" spans="1:45" s="33" customFormat="1" ht="15.75" customHeight="1">
      <c r="A127" s="279" t="s">
        <v>253</v>
      </c>
      <c r="B127" s="227" t="s">
        <v>27</v>
      </c>
      <c r="C127" s="278" t="s">
        <v>226</v>
      </c>
      <c r="D127" s="34"/>
      <c r="E127" s="35" t="str">
        <f t="shared" si="84"/>
        <v/>
      </c>
      <c r="F127" s="36"/>
      <c r="G127" s="35" t="str">
        <f t="shared" si="85"/>
        <v/>
      </c>
      <c r="H127" s="36"/>
      <c r="I127" s="37"/>
      <c r="J127" s="34"/>
      <c r="K127" s="35" t="str">
        <f t="shared" si="86"/>
        <v/>
      </c>
      <c r="L127" s="34"/>
      <c r="M127" s="35" t="str">
        <f t="shared" si="87"/>
        <v/>
      </c>
      <c r="N127" s="36"/>
      <c r="O127" s="37"/>
      <c r="P127" s="34"/>
      <c r="Q127" s="35" t="str">
        <f t="shared" si="88"/>
        <v/>
      </c>
      <c r="R127" s="34"/>
      <c r="S127" s="35" t="str">
        <f t="shared" si="89"/>
        <v/>
      </c>
      <c r="T127" s="36"/>
      <c r="U127" s="37"/>
      <c r="V127" s="34"/>
      <c r="W127" s="35" t="str">
        <f t="shared" si="90"/>
        <v/>
      </c>
      <c r="X127" s="36"/>
      <c r="Y127" s="35" t="str">
        <f t="shared" si="91"/>
        <v/>
      </c>
      <c r="Z127" s="36"/>
      <c r="AA127" s="84"/>
      <c r="AB127" s="34"/>
      <c r="AC127" s="35" t="str">
        <f t="shared" si="92"/>
        <v/>
      </c>
      <c r="AD127" s="36"/>
      <c r="AE127" s="35" t="str">
        <f t="shared" si="93"/>
        <v/>
      </c>
      <c r="AF127" s="36"/>
      <c r="AG127" s="84"/>
      <c r="AH127" s="83"/>
      <c r="AI127" s="35" t="str">
        <f t="shared" si="94"/>
        <v/>
      </c>
      <c r="AJ127" s="36"/>
      <c r="AK127" s="35" t="str">
        <f t="shared" si="95"/>
        <v/>
      </c>
      <c r="AL127" s="36"/>
      <c r="AM127" s="36"/>
      <c r="AN127" s="429" t="s">
        <v>28</v>
      </c>
      <c r="AO127" s="429"/>
      <c r="AP127" s="429"/>
      <c r="AQ127" s="429"/>
      <c r="AR127" s="435">
        <f>IF(AR126=0,"",AR126/(AR125+AR126))</f>
        <v>0.44755244755244755</v>
      </c>
      <c r="AS127" s="435"/>
    </row>
    <row r="128" spans="1:45" s="33" customFormat="1" ht="15.75" customHeight="1">
      <c r="A128" s="374" t="s">
        <v>349</v>
      </c>
      <c r="B128" s="348" t="s">
        <v>27</v>
      </c>
      <c r="C128" s="383" t="s">
        <v>353</v>
      </c>
      <c r="D128" s="34"/>
      <c r="E128" s="35" t="str">
        <f t="shared" si="84"/>
        <v/>
      </c>
      <c r="F128" s="36"/>
      <c r="G128" s="35" t="str">
        <f t="shared" si="85"/>
        <v/>
      </c>
      <c r="H128" s="36"/>
      <c r="I128" s="37"/>
      <c r="J128" s="34"/>
      <c r="K128" s="35" t="str">
        <f t="shared" si="86"/>
        <v/>
      </c>
      <c r="L128" s="34"/>
      <c r="M128" s="35" t="str">
        <f t="shared" si="87"/>
        <v/>
      </c>
      <c r="N128" s="36"/>
      <c r="O128" s="37"/>
      <c r="P128" s="34"/>
      <c r="Q128" s="35" t="str">
        <f t="shared" si="88"/>
        <v/>
      </c>
      <c r="R128" s="34"/>
      <c r="S128" s="35" t="str">
        <f t="shared" si="89"/>
        <v/>
      </c>
      <c r="T128" s="36"/>
      <c r="U128" s="37"/>
      <c r="V128" s="34"/>
      <c r="W128" s="35" t="str">
        <f t="shared" si="90"/>
        <v/>
      </c>
      <c r="X128" s="36"/>
      <c r="Y128" s="35" t="str">
        <f t="shared" si="91"/>
        <v/>
      </c>
      <c r="Z128" s="36"/>
      <c r="AA128" s="84"/>
      <c r="AB128" s="34"/>
      <c r="AC128" s="35" t="str">
        <f t="shared" si="92"/>
        <v/>
      </c>
      <c r="AD128" s="36"/>
      <c r="AE128" s="35" t="str">
        <f t="shared" si="93"/>
        <v/>
      </c>
      <c r="AF128" s="36"/>
      <c r="AG128" s="84"/>
      <c r="AH128" s="83"/>
      <c r="AI128" s="35" t="str">
        <f t="shared" si="94"/>
        <v/>
      </c>
      <c r="AJ128" s="36"/>
      <c r="AK128" s="35" t="str">
        <f t="shared" si="95"/>
        <v/>
      </c>
      <c r="AL128" s="36"/>
      <c r="AM128" s="36"/>
      <c r="AN128" s="417" t="s">
        <v>29</v>
      </c>
      <c r="AO128" s="417"/>
      <c r="AP128" s="417"/>
      <c r="AQ128" s="417"/>
      <c r="AR128" s="416">
        <f>IF((SUM(AS11:AS25)+SUM(AS29:AS46)+SUM(AS63:AS98))=0,"",(SUM(AS11:AS25)+SUM(AS29:AS46)+SUM(AS63:AS98))/AR100)</f>
        <v>0.72222222222222221</v>
      </c>
      <c r="AS128" s="416"/>
    </row>
    <row r="129" spans="1:45" s="33" customFormat="1" ht="15.75" customHeight="1">
      <c r="A129" s="374" t="s">
        <v>352</v>
      </c>
      <c r="B129" s="348" t="s">
        <v>27</v>
      </c>
      <c r="C129" s="382" t="s">
        <v>354</v>
      </c>
      <c r="D129" s="34"/>
      <c r="E129" s="35" t="str">
        <f t="shared" si="84"/>
        <v/>
      </c>
      <c r="F129" s="36"/>
      <c r="G129" s="35" t="str">
        <f t="shared" si="85"/>
        <v/>
      </c>
      <c r="H129" s="36"/>
      <c r="I129" s="37"/>
      <c r="J129" s="34"/>
      <c r="K129" s="35" t="str">
        <f t="shared" si="86"/>
        <v/>
      </c>
      <c r="L129" s="34"/>
      <c r="M129" s="35" t="str">
        <f t="shared" si="87"/>
        <v/>
      </c>
      <c r="N129" s="36"/>
      <c r="O129" s="37"/>
      <c r="P129" s="34"/>
      <c r="Q129" s="35" t="str">
        <f t="shared" si="88"/>
        <v/>
      </c>
      <c r="R129" s="34"/>
      <c r="S129" s="35" t="str">
        <f t="shared" si="89"/>
        <v/>
      </c>
      <c r="T129" s="36"/>
      <c r="U129" s="37"/>
      <c r="V129" s="34"/>
      <c r="W129" s="35" t="str">
        <f t="shared" si="90"/>
        <v/>
      </c>
      <c r="X129" s="36"/>
      <c r="Y129" s="35" t="str">
        <f t="shared" si="91"/>
        <v/>
      </c>
      <c r="Z129" s="36"/>
      <c r="AA129" s="84"/>
      <c r="AB129" s="34"/>
      <c r="AC129" s="35" t="str">
        <f t="shared" si="92"/>
        <v/>
      </c>
      <c r="AD129" s="36"/>
      <c r="AE129" s="35" t="str">
        <f t="shared" si="93"/>
        <v/>
      </c>
      <c r="AF129" s="36"/>
      <c r="AG129" s="84"/>
      <c r="AH129" s="83"/>
      <c r="AI129" s="35" t="str">
        <f t="shared" si="94"/>
        <v/>
      </c>
      <c r="AJ129" s="36"/>
      <c r="AK129" s="35" t="str">
        <f t="shared" si="95"/>
        <v/>
      </c>
      <c r="AL129" s="36"/>
      <c r="AM129" s="36"/>
      <c r="AN129" s="417"/>
      <c r="AO129" s="417"/>
      <c r="AP129" s="417"/>
      <c r="AQ129" s="417"/>
      <c r="AR129" s="416"/>
      <c r="AS129" s="416"/>
    </row>
    <row r="130" spans="1:45" s="33" customFormat="1" ht="15.75" customHeight="1">
      <c r="A130" s="274"/>
      <c r="B130" s="227" t="s">
        <v>27</v>
      </c>
      <c r="C130" s="13"/>
      <c r="D130" s="34"/>
      <c r="E130" s="35" t="str">
        <f t="shared" si="84"/>
        <v/>
      </c>
      <c r="F130" s="36"/>
      <c r="G130" s="35" t="str">
        <f t="shared" si="85"/>
        <v/>
      </c>
      <c r="H130" s="36"/>
      <c r="I130" s="37"/>
      <c r="J130" s="34"/>
      <c r="K130" s="35" t="str">
        <f t="shared" si="86"/>
        <v/>
      </c>
      <c r="L130" s="34"/>
      <c r="M130" s="35" t="str">
        <f t="shared" si="87"/>
        <v/>
      </c>
      <c r="N130" s="36"/>
      <c r="O130" s="37"/>
      <c r="P130" s="34"/>
      <c r="Q130" s="35" t="str">
        <f t="shared" si="88"/>
        <v/>
      </c>
      <c r="R130" s="34"/>
      <c r="S130" s="35" t="str">
        <f t="shared" si="89"/>
        <v/>
      </c>
      <c r="T130" s="36"/>
      <c r="U130" s="37"/>
      <c r="V130" s="34"/>
      <c r="W130" s="35" t="str">
        <f t="shared" si="90"/>
        <v/>
      </c>
      <c r="X130" s="36"/>
      <c r="Y130" s="35" t="str">
        <f t="shared" si="91"/>
        <v/>
      </c>
      <c r="Z130" s="36"/>
      <c r="AA130" s="84"/>
      <c r="AB130" s="34"/>
      <c r="AC130" s="35" t="str">
        <f t="shared" si="92"/>
        <v/>
      </c>
      <c r="AD130" s="36"/>
      <c r="AE130" s="35" t="str">
        <f t="shared" si="93"/>
        <v/>
      </c>
      <c r="AF130" s="36"/>
      <c r="AG130" s="84"/>
      <c r="AH130" s="83"/>
      <c r="AI130" s="35" t="str">
        <f t="shared" si="94"/>
        <v/>
      </c>
      <c r="AJ130" s="36"/>
      <c r="AK130" s="35" t="str">
        <f t="shared" si="95"/>
        <v/>
      </c>
      <c r="AL130" s="36"/>
      <c r="AM130" s="36"/>
      <c r="AN130" s="417"/>
      <c r="AO130" s="417"/>
      <c r="AP130" s="417"/>
      <c r="AQ130" s="417"/>
      <c r="AR130" s="416"/>
      <c r="AS130" s="416"/>
    </row>
    <row r="131" spans="1:45" s="33" customFormat="1" ht="15.75" customHeight="1">
      <c r="A131" s="274"/>
      <c r="B131" s="227" t="s">
        <v>27</v>
      </c>
      <c r="C131" s="13"/>
      <c r="D131" s="34"/>
      <c r="E131" s="14" t="str">
        <f t="shared" si="84"/>
        <v/>
      </c>
      <c r="F131" s="36"/>
      <c r="G131" s="14" t="str">
        <f t="shared" si="85"/>
        <v/>
      </c>
      <c r="H131" s="36"/>
      <c r="I131" s="37"/>
      <c r="J131" s="34"/>
      <c r="K131" s="14" t="str">
        <f t="shared" si="86"/>
        <v/>
      </c>
      <c r="L131" s="34"/>
      <c r="M131" s="14" t="str">
        <f t="shared" si="87"/>
        <v/>
      </c>
      <c r="N131" s="36"/>
      <c r="O131" s="37"/>
      <c r="P131" s="34"/>
      <c r="Q131" s="14" t="str">
        <f t="shared" si="88"/>
        <v/>
      </c>
      <c r="R131" s="34"/>
      <c r="S131" s="14" t="str">
        <f t="shared" si="89"/>
        <v/>
      </c>
      <c r="T131" s="36"/>
      <c r="U131" s="37"/>
      <c r="V131" s="34"/>
      <c r="W131" s="14" t="str">
        <f t="shared" si="90"/>
        <v/>
      </c>
      <c r="X131" s="36"/>
      <c r="Y131" s="14" t="str">
        <f t="shared" si="91"/>
        <v/>
      </c>
      <c r="Z131" s="36"/>
      <c r="AA131" s="84"/>
      <c r="AB131" s="34"/>
      <c r="AC131" s="14" t="str">
        <f t="shared" si="92"/>
        <v/>
      </c>
      <c r="AD131" s="36"/>
      <c r="AE131" s="14" t="str">
        <f t="shared" si="93"/>
        <v/>
      </c>
      <c r="AF131" s="36"/>
      <c r="AG131" s="84"/>
      <c r="AH131" s="83"/>
      <c r="AI131" s="14" t="str">
        <f t="shared" si="94"/>
        <v/>
      </c>
      <c r="AJ131" s="36"/>
      <c r="AK131" s="14" t="str">
        <f t="shared" si="95"/>
        <v/>
      </c>
      <c r="AL131" s="36"/>
      <c r="AM131" s="36"/>
      <c r="AN131" s="417"/>
      <c r="AO131" s="417"/>
      <c r="AP131" s="417"/>
      <c r="AQ131" s="417"/>
      <c r="AR131" s="416"/>
      <c r="AS131" s="416"/>
    </row>
    <row r="132" spans="1:45" s="33" customFormat="1" ht="15.75" customHeight="1" thickBot="1">
      <c r="A132" s="274"/>
      <c r="B132" s="229" t="s">
        <v>27</v>
      </c>
      <c r="C132" s="13"/>
      <c r="D132" s="34"/>
      <c r="E132" s="27" t="str">
        <f t="shared" si="84"/>
        <v/>
      </c>
      <c r="F132" s="36"/>
      <c r="G132" s="27" t="str">
        <f t="shared" si="85"/>
        <v/>
      </c>
      <c r="H132" s="36"/>
      <c r="I132" s="37"/>
      <c r="J132" s="34"/>
      <c r="K132" s="27" t="str">
        <f t="shared" si="86"/>
        <v/>
      </c>
      <c r="L132" s="34"/>
      <c r="M132" s="27" t="str">
        <f t="shared" si="87"/>
        <v/>
      </c>
      <c r="N132" s="36"/>
      <c r="O132" s="37"/>
      <c r="P132" s="34"/>
      <c r="Q132" s="27" t="str">
        <f t="shared" si="88"/>
        <v/>
      </c>
      <c r="R132" s="34"/>
      <c r="S132" s="27" t="str">
        <f t="shared" si="89"/>
        <v/>
      </c>
      <c r="T132" s="36"/>
      <c r="U132" s="37"/>
      <c r="V132" s="85"/>
      <c r="W132" s="86" t="str">
        <f t="shared" si="90"/>
        <v/>
      </c>
      <c r="X132" s="87"/>
      <c r="Y132" s="86" t="str">
        <f t="shared" si="91"/>
        <v/>
      </c>
      <c r="Z132" s="87"/>
      <c r="AA132" s="88"/>
      <c r="AB132" s="85"/>
      <c r="AC132" s="86" t="str">
        <f t="shared" si="92"/>
        <v/>
      </c>
      <c r="AD132" s="87"/>
      <c r="AE132" s="86" t="str">
        <f t="shared" si="93"/>
        <v/>
      </c>
      <c r="AF132" s="87"/>
      <c r="AG132" s="88"/>
      <c r="AH132" s="83"/>
      <c r="AI132" s="27" t="str">
        <f t="shared" si="94"/>
        <v/>
      </c>
      <c r="AJ132" s="36"/>
      <c r="AK132" s="27" t="str">
        <f t="shared" si="95"/>
        <v/>
      </c>
      <c r="AL132" s="36"/>
      <c r="AM132" s="36"/>
      <c r="AN132" s="417"/>
      <c r="AO132" s="417"/>
      <c r="AP132" s="417"/>
      <c r="AQ132" s="417"/>
      <c r="AR132" s="416"/>
      <c r="AS132" s="416"/>
    </row>
    <row r="133" spans="1:45" s="33" customFormat="1" ht="9.9499999999999993" customHeight="1" thickTop="1" thickBot="1">
      <c r="A133" s="433"/>
      <c r="B133" s="433"/>
      <c r="C133" s="433"/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433"/>
      <c r="W133" s="433"/>
      <c r="X133" s="433"/>
      <c r="Y133" s="433"/>
      <c r="Z133" s="433"/>
      <c r="AA133" s="433"/>
      <c r="AB133" s="433"/>
      <c r="AC133" s="433"/>
      <c r="AD133" s="433"/>
      <c r="AE133" s="433"/>
      <c r="AF133" s="433"/>
      <c r="AG133" s="433"/>
      <c r="AH133" s="433"/>
      <c r="AI133" s="433"/>
      <c r="AJ133" s="433"/>
      <c r="AK133" s="433"/>
      <c r="AL133" s="433"/>
      <c r="AM133" s="433"/>
      <c r="AN133" s="245"/>
      <c r="AO133" s="245"/>
      <c r="AP133" s="245"/>
      <c r="AQ133" s="245"/>
      <c r="AR133" s="245"/>
      <c r="AS133" s="246"/>
    </row>
    <row r="134" spans="1:45" s="33" customFormat="1" ht="15.95" customHeight="1" thickTop="1" thickBot="1">
      <c r="A134" s="274" t="s">
        <v>254</v>
      </c>
      <c r="B134" s="253" t="s">
        <v>260</v>
      </c>
      <c r="C134" s="101" t="s">
        <v>30</v>
      </c>
      <c r="D134" s="247"/>
      <c r="E134" s="248"/>
      <c r="F134" s="248"/>
      <c r="G134" s="248"/>
      <c r="H134" s="248"/>
      <c r="I134" s="248"/>
      <c r="J134" s="248"/>
      <c r="K134" s="248"/>
      <c r="L134" s="248"/>
      <c r="M134" s="248">
        <v>120</v>
      </c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248"/>
      <c r="AM134" s="249"/>
      <c r="AN134" s="250"/>
      <c r="AO134" s="251"/>
      <c r="AP134" s="251"/>
      <c r="AQ134" s="251"/>
      <c r="AR134" s="251"/>
      <c r="AS134" s="252"/>
    </row>
    <row r="135" spans="1:45" s="33" customFormat="1" ht="15.75" customHeight="1" thickTop="1" thickBot="1">
      <c r="A135" s="274" t="s">
        <v>255</v>
      </c>
      <c r="B135" s="253" t="s">
        <v>260</v>
      </c>
      <c r="C135" s="102" t="s">
        <v>31</v>
      </c>
      <c r="D135" s="103"/>
      <c r="E135" s="39"/>
      <c r="F135" s="39"/>
      <c r="G135" s="39"/>
      <c r="H135" s="254"/>
      <c r="I135" s="254"/>
      <c r="J135" s="254"/>
      <c r="K135" s="39"/>
      <c r="L135" s="39"/>
      <c r="M135" s="39"/>
      <c r="N135" s="254"/>
      <c r="O135" s="254"/>
      <c r="P135" s="254"/>
      <c r="Q135" s="39"/>
      <c r="R135" s="39"/>
      <c r="S135" s="39"/>
      <c r="T135" s="254"/>
      <c r="U135" s="254"/>
      <c r="V135" s="254"/>
      <c r="W135" s="39"/>
      <c r="X135" s="39"/>
      <c r="Y135" s="39">
        <v>120</v>
      </c>
      <c r="Z135" s="254"/>
      <c r="AA135" s="254"/>
      <c r="AB135" s="254"/>
      <c r="AC135" s="39"/>
      <c r="AD135" s="39"/>
      <c r="AE135" s="39"/>
      <c r="AF135" s="254"/>
      <c r="AG135" s="254"/>
      <c r="AH135" s="254"/>
      <c r="AI135" s="39"/>
      <c r="AJ135" s="39"/>
      <c r="AK135" s="39"/>
      <c r="AL135" s="254"/>
      <c r="AM135" s="255"/>
      <c r="AN135" s="256"/>
      <c r="AO135" s="257"/>
      <c r="AP135" s="257"/>
      <c r="AQ135" s="257"/>
      <c r="AR135" s="257"/>
      <c r="AS135" s="258"/>
    </row>
    <row r="136" spans="1:45" s="33" customFormat="1" ht="9.9499999999999993" customHeight="1" thickTop="1" thickBot="1">
      <c r="A136" s="434"/>
      <c r="B136" s="434"/>
      <c r="C136" s="434"/>
      <c r="D136" s="434"/>
      <c r="E136" s="434"/>
      <c r="F136" s="434"/>
      <c r="G136" s="434"/>
      <c r="H136" s="434"/>
      <c r="I136" s="434"/>
      <c r="J136" s="434"/>
      <c r="K136" s="434"/>
      <c r="L136" s="434"/>
      <c r="M136" s="434"/>
      <c r="N136" s="434"/>
      <c r="O136" s="434"/>
      <c r="P136" s="434"/>
      <c r="Q136" s="434"/>
      <c r="R136" s="434"/>
      <c r="S136" s="434"/>
      <c r="T136" s="434"/>
      <c r="U136" s="434"/>
      <c r="V136" s="434"/>
      <c r="W136" s="434"/>
      <c r="X136" s="434"/>
      <c r="Y136" s="434"/>
      <c r="Z136" s="434"/>
      <c r="AA136" s="434"/>
      <c r="AB136" s="434"/>
      <c r="AC136" s="434"/>
      <c r="AD136" s="434"/>
      <c r="AE136" s="434"/>
      <c r="AF136" s="434"/>
      <c r="AG136" s="434"/>
      <c r="AH136" s="434"/>
      <c r="AI136" s="434"/>
      <c r="AJ136" s="434"/>
      <c r="AK136" s="434"/>
      <c r="AL136" s="434"/>
      <c r="AM136" s="434"/>
      <c r="AN136" s="245"/>
      <c r="AO136" s="245"/>
      <c r="AP136" s="245"/>
      <c r="AQ136" s="245"/>
      <c r="AR136" s="245"/>
      <c r="AS136" s="246"/>
    </row>
    <row r="137" spans="1:45" s="33" customFormat="1" ht="15.75" customHeight="1" thickTop="1">
      <c r="A137" s="439" t="s">
        <v>32</v>
      </c>
      <c r="B137" s="439"/>
      <c r="C137" s="439"/>
      <c r="D137" s="439"/>
      <c r="E137" s="439"/>
      <c r="F137" s="439"/>
      <c r="G137" s="439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  <c r="T137" s="439"/>
      <c r="U137" s="439"/>
      <c r="V137" s="439"/>
      <c r="W137" s="439"/>
      <c r="X137" s="439"/>
      <c r="Y137" s="439"/>
      <c r="Z137" s="439"/>
      <c r="AA137" s="439"/>
      <c r="AB137" s="439"/>
      <c r="AC137" s="439"/>
      <c r="AD137" s="439"/>
      <c r="AE137" s="439"/>
      <c r="AF137" s="439"/>
      <c r="AG137" s="439"/>
      <c r="AH137" s="439"/>
      <c r="AI137" s="439"/>
      <c r="AJ137" s="439"/>
      <c r="AK137" s="439"/>
      <c r="AL137" s="439"/>
      <c r="AM137" s="439"/>
      <c r="AN137" s="259"/>
      <c r="AO137" s="259"/>
      <c r="AP137" s="259"/>
      <c r="AQ137" s="259"/>
      <c r="AR137" s="259"/>
      <c r="AS137" s="260"/>
    </row>
    <row r="138" spans="1:45" s="33" customFormat="1" ht="15.75" customHeight="1">
      <c r="A138" s="40"/>
      <c r="B138" s="227"/>
      <c r="C138" s="104" t="s">
        <v>33</v>
      </c>
      <c r="D138" s="106"/>
      <c r="E138" s="42"/>
      <c r="F138" s="42"/>
      <c r="G138" s="42"/>
      <c r="H138" s="17"/>
      <c r="I138" s="43">
        <f>IF(COUNTIF(I11:I120,"A")=0,"",COUNTIF(I11:I120,"A"))</f>
        <v>2</v>
      </c>
      <c r="J138" s="41"/>
      <c r="K138" s="42"/>
      <c r="L138" s="42"/>
      <c r="M138" s="42"/>
      <c r="N138" s="17"/>
      <c r="O138" s="43">
        <f>IF(COUNTIF(O11:O120,"A")=0,"",COUNTIF(O11:O120,"A"))</f>
        <v>2</v>
      </c>
      <c r="P138" s="41"/>
      <c r="Q138" s="42"/>
      <c r="R138" s="42"/>
      <c r="S138" s="42"/>
      <c r="T138" s="17"/>
      <c r="U138" s="43">
        <f>IF(COUNTIF(U11:U120,"A")=0,"",COUNTIF(U11:U120,"A"))</f>
        <v>2</v>
      </c>
      <c r="V138" s="41"/>
      <c r="W138" s="42"/>
      <c r="X138" s="42"/>
      <c r="Y138" s="42"/>
      <c r="Z138" s="17"/>
      <c r="AA138" s="43">
        <f>IF(COUNTIF(AA11:AA120,"A")=0,"",COUNTIF(AA11:AA120,"A"))</f>
        <v>1</v>
      </c>
      <c r="AB138" s="41"/>
      <c r="AC138" s="42"/>
      <c r="AD138" s="42"/>
      <c r="AE138" s="42"/>
      <c r="AF138" s="17"/>
      <c r="AG138" s="43">
        <f>IF(COUNTIF(AG11:AG120,"A")=0,"",COUNTIF(AG11:AG120,"A"))</f>
        <v>2</v>
      </c>
      <c r="AH138" s="41"/>
      <c r="AI138" s="42"/>
      <c r="AJ138" s="42"/>
      <c r="AK138" s="42"/>
      <c r="AL138" s="17"/>
      <c r="AM138" s="43">
        <f>IF(COUNTIF(AM11:AM120,"A")=0,"",COUNTIF(AM11:AM120,"A"))</f>
        <v>1</v>
      </c>
      <c r="AN138" s="44"/>
      <c r="AO138" s="42"/>
      <c r="AP138" s="42"/>
      <c r="AQ138" s="42"/>
      <c r="AR138" s="17"/>
      <c r="AS138" s="261">
        <f t="shared" ref="AS138:AS151" si="96">IF(SUM(D138:AM138)=0,"",SUM(D138:AM138))</f>
        <v>10</v>
      </c>
    </row>
    <row r="139" spans="1:45" s="33" customFormat="1" ht="15.75" customHeight="1">
      <c r="A139" s="45"/>
      <c r="B139" s="227"/>
      <c r="C139" s="104" t="s">
        <v>34</v>
      </c>
      <c r="D139" s="106"/>
      <c r="E139" s="42"/>
      <c r="F139" s="42"/>
      <c r="G139" s="42"/>
      <c r="H139" s="17"/>
      <c r="I139" s="43">
        <f>IF(COUNTIF(I11:I120,"B")=0,"",COUNTIF(I11:I120,"B"))</f>
        <v>2</v>
      </c>
      <c r="J139" s="41"/>
      <c r="K139" s="42"/>
      <c r="L139" s="42"/>
      <c r="M139" s="42"/>
      <c r="N139" s="17"/>
      <c r="O139" s="43">
        <f>IF(COUNTIF(O11:O120,"B")=0,"",COUNTIF(O11:O120,"B"))</f>
        <v>1</v>
      </c>
      <c r="P139" s="41"/>
      <c r="Q139" s="42"/>
      <c r="R139" s="42"/>
      <c r="S139" s="42"/>
      <c r="T139" s="17"/>
      <c r="U139" s="43">
        <f>IF(COUNTIF(U11:U120,"B")=0,"",COUNTIF(U11:U120,"B"))</f>
        <v>1</v>
      </c>
      <c r="V139" s="41"/>
      <c r="W139" s="42"/>
      <c r="X139" s="42"/>
      <c r="Y139" s="42"/>
      <c r="Z139" s="17"/>
      <c r="AA139" s="43" t="str">
        <f>IF(COUNTIF(AA11:AA120,"B")=0,"",COUNTIF(AA11:AA120,"B"))</f>
        <v/>
      </c>
      <c r="AB139" s="41"/>
      <c r="AC139" s="42"/>
      <c r="AD139" s="42"/>
      <c r="AE139" s="42"/>
      <c r="AF139" s="17"/>
      <c r="AG139" s="43" t="str">
        <f>IF(COUNTIF(AG11:AG120,"B")=0,"",COUNTIF(AG11:AG120,"B"))</f>
        <v/>
      </c>
      <c r="AH139" s="41"/>
      <c r="AI139" s="42"/>
      <c r="AJ139" s="42"/>
      <c r="AK139" s="42"/>
      <c r="AL139" s="17"/>
      <c r="AM139" s="43" t="str">
        <f>IF(COUNTIF(AM11:AM120,"B")=0,"",COUNTIF(AM11:AM120,"B"))</f>
        <v/>
      </c>
      <c r="AN139" s="44"/>
      <c r="AO139" s="42"/>
      <c r="AP139" s="42"/>
      <c r="AQ139" s="42"/>
      <c r="AR139" s="17"/>
      <c r="AS139" s="261">
        <f t="shared" si="96"/>
        <v>4</v>
      </c>
    </row>
    <row r="140" spans="1:45" s="33" customFormat="1" ht="15.75" customHeight="1">
      <c r="A140" s="45"/>
      <c r="B140" s="227"/>
      <c r="C140" s="104" t="s">
        <v>35</v>
      </c>
      <c r="D140" s="106"/>
      <c r="E140" s="42"/>
      <c r="F140" s="42"/>
      <c r="G140" s="42"/>
      <c r="H140" s="17"/>
      <c r="I140" s="43">
        <f>IF(COUNTIF(I11:I120,"F")=0,"",COUNTIF(I11:I120,"F"))</f>
        <v>3</v>
      </c>
      <c r="J140" s="41"/>
      <c r="K140" s="42"/>
      <c r="L140" s="42"/>
      <c r="M140" s="42"/>
      <c r="N140" s="17"/>
      <c r="O140" s="43">
        <f>IF(COUNTIF(O11:O120,"F")=0,"",COUNTIF(O11:O120,"F"))</f>
        <v>2</v>
      </c>
      <c r="P140" s="41"/>
      <c r="Q140" s="42"/>
      <c r="R140" s="42"/>
      <c r="S140" s="42"/>
      <c r="T140" s="17"/>
      <c r="U140" s="43">
        <f>IF(COUNTIF(U11:U120,"F")=0,"",COUNTIF(U11:U120,"F"))</f>
        <v>4</v>
      </c>
      <c r="V140" s="41"/>
      <c r="W140" s="42"/>
      <c r="X140" s="42"/>
      <c r="Y140" s="42"/>
      <c r="Z140" s="17"/>
      <c r="AA140" s="43">
        <f>IF(COUNTIF(AA11:AA120,"F")=0,"",COUNTIF(AA11:AA120,"F"))</f>
        <v>5</v>
      </c>
      <c r="AB140" s="41"/>
      <c r="AC140" s="42"/>
      <c r="AD140" s="42"/>
      <c r="AE140" s="42"/>
      <c r="AF140" s="17"/>
      <c r="AG140" s="43">
        <f>IF(COUNTIF(AG11:AG120,"F")=0,"",COUNTIF(AG11:AG120,"F"))</f>
        <v>3</v>
      </c>
      <c r="AH140" s="41"/>
      <c r="AI140" s="42"/>
      <c r="AJ140" s="42"/>
      <c r="AK140" s="42"/>
      <c r="AL140" s="17"/>
      <c r="AM140" s="43">
        <f>IF(COUNTIF(AM11:AM120,"F")=0,"",COUNTIF(AM11:AM120,"F"))</f>
        <v>3</v>
      </c>
      <c r="AN140" s="44"/>
      <c r="AO140" s="42"/>
      <c r="AP140" s="42"/>
      <c r="AQ140" s="42"/>
      <c r="AR140" s="17"/>
      <c r="AS140" s="261">
        <f t="shared" si="96"/>
        <v>20</v>
      </c>
    </row>
    <row r="141" spans="1:45" s="33" customFormat="1" ht="15.75" customHeight="1">
      <c r="A141" s="45"/>
      <c r="B141" s="166"/>
      <c r="C141" s="104" t="s">
        <v>36</v>
      </c>
      <c r="D141" s="262"/>
      <c r="E141" s="263"/>
      <c r="F141" s="263"/>
      <c r="G141" s="263"/>
      <c r="H141" s="264"/>
      <c r="I141" s="43" t="str">
        <f>IF(COUNTIF(I11:I120,"F(Z)")=0,"",COUNTIF(I11:I120,"F(Z)"))</f>
        <v/>
      </c>
      <c r="J141" s="104"/>
      <c r="K141" s="263"/>
      <c r="L141" s="263"/>
      <c r="M141" s="263"/>
      <c r="N141" s="264"/>
      <c r="O141" s="43" t="str">
        <f>IF(COUNTIF(O11:O120,"F(Z)")=0,"",COUNTIF(O11:O120,"F(Z)"))</f>
        <v/>
      </c>
      <c r="P141" s="104"/>
      <c r="Q141" s="263"/>
      <c r="R141" s="263"/>
      <c r="S141" s="263"/>
      <c r="T141" s="264"/>
      <c r="U141" s="43" t="str">
        <f>IF(COUNTIF(U11:U120,"F(Z)")=0,"",COUNTIF(U11:U120,"F(Z)"))</f>
        <v/>
      </c>
      <c r="V141" s="104"/>
      <c r="W141" s="263"/>
      <c r="X141" s="263"/>
      <c r="Y141" s="263"/>
      <c r="Z141" s="264"/>
      <c r="AA141" s="43" t="str">
        <f>IF(COUNTIF(AA11:AA120,"F(Z)")=0,"",COUNTIF(AA11:AA120,"F(Z)"))</f>
        <v/>
      </c>
      <c r="AB141" s="104"/>
      <c r="AC141" s="263"/>
      <c r="AD141" s="263"/>
      <c r="AE141" s="263"/>
      <c r="AF141" s="264"/>
      <c r="AG141" s="43" t="str">
        <f>IF(COUNTIF(AG11:AG120,"F(Z)")=0,"",COUNTIF(AG11:AG120,"F(Z)"))</f>
        <v/>
      </c>
      <c r="AH141" s="104"/>
      <c r="AI141" s="263"/>
      <c r="AJ141" s="263"/>
      <c r="AK141" s="263"/>
      <c r="AL141" s="264"/>
      <c r="AM141" s="43">
        <f>IF(COUNTIF(AM11:AM120,"F(Z)")=0,"",COUNTIF(AM11:AM120,"F(Z)"))</f>
        <v>2</v>
      </c>
      <c r="AN141" s="265"/>
      <c r="AO141" s="263"/>
      <c r="AP141" s="263"/>
      <c r="AQ141" s="263"/>
      <c r="AR141" s="264"/>
      <c r="AS141" s="261">
        <f t="shared" si="96"/>
        <v>2</v>
      </c>
    </row>
    <row r="142" spans="1:45" s="33" customFormat="1" ht="15.75" customHeight="1">
      <c r="A142" s="45"/>
      <c r="B142" s="227"/>
      <c r="C142" s="104" t="s">
        <v>37</v>
      </c>
      <c r="D142" s="106"/>
      <c r="E142" s="42"/>
      <c r="F142" s="42"/>
      <c r="G142" s="42"/>
      <c r="H142" s="17"/>
      <c r="I142" s="43">
        <f>IF(COUNTIF(I11:I120,"G")=0,"",COUNTIF(I11:I120,"G"))</f>
        <v>5</v>
      </c>
      <c r="J142" s="41"/>
      <c r="K142" s="42"/>
      <c r="L142" s="42"/>
      <c r="M142" s="42"/>
      <c r="N142" s="17"/>
      <c r="O142" s="43">
        <f>IF(COUNTIF(O11:O120,"G")=0,"",COUNTIF(O11:O120,"G"))</f>
        <v>2</v>
      </c>
      <c r="P142" s="41"/>
      <c r="Q142" s="42"/>
      <c r="R142" s="42"/>
      <c r="S142" s="42"/>
      <c r="T142" s="17"/>
      <c r="U142" s="43" t="str">
        <f>IF(COUNTIF(U11:U120,"G")=0,"",COUNTIF(U11:U120,"G"))</f>
        <v/>
      </c>
      <c r="V142" s="41"/>
      <c r="W142" s="42"/>
      <c r="X142" s="42"/>
      <c r="Y142" s="42"/>
      <c r="Z142" s="17"/>
      <c r="AA142" s="43">
        <f>IF(COUNTIF(AA11:AA120,"G")=0,"",COUNTIF(AA11:AA120,"G"))</f>
        <v>2</v>
      </c>
      <c r="AB142" s="41"/>
      <c r="AC142" s="42"/>
      <c r="AD142" s="42"/>
      <c r="AE142" s="42"/>
      <c r="AF142" s="17"/>
      <c r="AG142" s="43">
        <f>IF(COUNTIF(AG11:AG120,"G")=0,"",COUNTIF(AG11:AG120,"G"))</f>
        <v>3</v>
      </c>
      <c r="AH142" s="41"/>
      <c r="AI142" s="42"/>
      <c r="AJ142" s="42"/>
      <c r="AK142" s="42"/>
      <c r="AL142" s="17"/>
      <c r="AM142" s="43" t="str">
        <f>IF(COUNTIF(AM11:AM120,"G")=0,"",COUNTIF(AM11:AM120,"G"))</f>
        <v/>
      </c>
      <c r="AN142" s="44"/>
      <c r="AO142" s="42"/>
      <c r="AP142" s="42"/>
      <c r="AQ142" s="42"/>
      <c r="AR142" s="17"/>
      <c r="AS142" s="261">
        <f t="shared" si="96"/>
        <v>12</v>
      </c>
    </row>
    <row r="143" spans="1:45" s="33" customFormat="1" ht="15.75" customHeight="1">
      <c r="A143" s="45"/>
      <c r="B143" s="227"/>
      <c r="C143" s="104" t="s">
        <v>38</v>
      </c>
      <c r="D143" s="106"/>
      <c r="E143" s="42"/>
      <c r="F143" s="42"/>
      <c r="G143" s="42"/>
      <c r="H143" s="17"/>
      <c r="I143" s="43" t="str">
        <f>IF(COUNTIF(I11:I120,"G(Z)")=0,"",COUNTIF(I11:I120,"G(Z)"))</f>
        <v/>
      </c>
      <c r="J143" s="41"/>
      <c r="K143" s="42"/>
      <c r="L143" s="42"/>
      <c r="M143" s="42"/>
      <c r="N143" s="17"/>
      <c r="O143" s="43" t="str">
        <f>IF(COUNTIF(O11:O120,"G(Z)")=0,"",COUNTIF(O11:O120,"G(Z)"))</f>
        <v/>
      </c>
      <c r="P143" s="41"/>
      <c r="Q143" s="42"/>
      <c r="R143" s="42"/>
      <c r="S143" s="42"/>
      <c r="T143" s="17"/>
      <c r="U143" s="43" t="str">
        <f>IF(COUNTIF(U11:U120,"G(Z)")=0,"",COUNTIF(U11:U120,"G(Z)"))</f>
        <v/>
      </c>
      <c r="V143" s="41"/>
      <c r="W143" s="42"/>
      <c r="X143" s="42"/>
      <c r="Y143" s="42"/>
      <c r="Z143" s="17"/>
      <c r="AA143" s="43" t="str">
        <f>IF(COUNTIF(AA11:AA120,"G(Z)")=0,"",COUNTIF(AA11:AA120,"G(Z)"))</f>
        <v/>
      </c>
      <c r="AB143" s="41"/>
      <c r="AC143" s="42"/>
      <c r="AD143" s="42"/>
      <c r="AE143" s="42"/>
      <c r="AF143" s="17"/>
      <c r="AG143" s="43" t="str">
        <f>IF(COUNTIF(AG11:AG120,"G(Z)")=0,"",COUNTIF(AG11:AG120,"G(Z)"))</f>
        <v/>
      </c>
      <c r="AH143" s="41"/>
      <c r="AI143" s="42"/>
      <c r="AJ143" s="42"/>
      <c r="AK143" s="42"/>
      <c r="AL143" s="17"/>
      <c r="AM143" s="43">
        <f>IF(COUNTIF(AM11:AM120,"G(Z)")=0,"",COUNTIF(AM11:AM120,"G(Z)"))</f>
        <v>1</v>
      </c>
      <c r="AN143" s="44"/>
      <c r="AO143" s="42"/>
      <c r="AP143" s="42"/>
      <c r="AQ143" s="42"/>
      <c r="AR143" s="17"/>
      <c r="AS143" s="261">
        <f t="shared" si="96"/>
        <v>1</v>
      </c>
    </row>
    <row r="144" spans="1:45" s="33" customFormat="1" ht="15.75" customHeight="1">
      <c r="A144" s="45"/>
      <c r="B144" s="227"/>
      <c r="C144" s="104" t="s">
        <v>322</v>
      </c>
      <c r="D144" s="106"/>
      <c r="E144" s="42"/>
      <c r="F144" s="42"/>
      <c r="G144" s="42"/>
      <c r="H144" s="17"/>
      <c r="I144" s="43" t="str">
        <f>IF(COUNTIF(I11:I120,"V")=0,"",COUNTIF(I11:I120,"V"))</f>
        <v/>
      </c>
      <c r="J144" s="41"/>
      <c r="K144" s="42"/>
      <c r="L144" s="42"/>
      <c r="M144" s="42"/>
      <c r="N144" s="17"/>
      <c r="O144" s="43" t="str">
        <f>IF(COUNTIF(O11:O120,"V")=0,"",COUNTIF(O11:O120,"V"))</f>
        <v/>
      </c>
      <c r="P144" s="41"/>
      <c r="Q144" s="42"/>
      <c r="R144" s="42"/>
      <c r="S144" s="42"/>
      <c r="T144" s="17"/>
      <c r="U144" s="43" t="str">
        <f>IF(COUNTIF(U11:U120,"V")=0,"",COUNTIF(U11:U120,"V"))</f>
        <v/>
      </c>
      <c r="V144" s="41"/>
      <c r="W144" s="42"/>
      <c r="X144" s="42"/>
      <c r="Y144" s="42"/>
      <c r="Z144" s="17"/>
      <c r="AA144" s="43" t="str">
        <f>IF(COUNTIF(AA11:AA120,"V")=0,"",COUNTIF(AA11:AA120,"V"))</f>
        <v/>
      </c>
      <c r="AB144" s="41"/>
      <c r="AC144" s="42"/>
      <c r="AD144" s="42"/>
      <c r="AE144" s="42"/>
      <c r="AF144" s="17"/>
      <c r="AG144" s="43" t="str">
        <f>IF(COUNTIF(AG11:AG120,"V")=0,"",COUNTIF(AG11:AG120,"V"))</f>
        <v/>
      </c>
      <c r="AH144" s="41"/>
      <c r="AI144" s="42"/>
      <c r="AJ144" s="42"/>
      <c r="AK144" s="42"/>
      <c r="AL144" s="17"/>
      <c r="AM144" s="43" t="str">
        <f>IF(COUNTIF(AM11:AM120,"V")=0,"",COUNTIF(AM11:AM120,"V"))</f>
        <v/>
      </c>
      <c r="AN144" s="44"/>
      <c r="AO144" s="42"/>
      <c r="AP144" s="42"/>
      <c r="AQ144" s="42"/>
      <c r="AR144" s="17"/>
      <c r="AS144" s="261" t="str">
        <f t="shared" si="96"/>
        <v/>
      </c>
    </row>
    <row r="145" spans="1:45" s="33" customFormat="1" ht="15.75" hidden="1" customHeight="1">
      <c r="A145" s="45"/>
      <c r="B145" s="227"/>
      <c r="C145" s="104" t="s">
        <v>39</v>
      </c>
      <c r="D145" s="106"/>
      <c r="E145" s="42"/>
      <c r="F145" s="42"/>
      <c r="G145" s="42"/>
      <c r="H145" s="17"/>
      <c r="I145" s="43" t="str">
        <f>IF(COUNTIF(I11:I120,"V(Z)")=0,"",COUNTIF(I11:I120,"V(Z)"))</f>
        <v/>
      </c>
      <c r="J145" s="41"/>
      <c r="K145" s="42"/>
      <c r="L145" s="42"/>
      <c r="M145" s="42"/>
      <c r="N145" s="17"/>
      <c r="O145" s="43" t="str">
        <f>IF(COUNTIF(O11:O120,"V(Z)")=0,"",COUNTIF(O11:O120,"V(Z)"))</f>
        <v/>
      </c>
      <c r="P145" s="41"/>
      <c r="Q145" s="42"/>
      <c r="R145" s="42"/>
      <c r="S145" s="42"/>
      <c r="T145" s="17"/>
      <c r="U145" s="43" t="str">
        <f>IF(COUNTIF(U11:U120,"V(Z)")=0,"",COUNTIF(U11:U120,"V(Z)"))</f>
        <v/>
      </c>
      <c r="V145" s="41"/>
      <c r="W145" s="42"/>
      <c r="X145" s="42"/>
      <c r="Y145" s="42"/>
      <c r="Z145" s="17"/>
      <c r="AA145" s="43" t="str">
        <f>IF(COUNTIF(AA11:AA120,"V(Z)")=0,"",COUNTIF(AA11:AA120,"V(Z)"))</f>
        <v/>
      </c>
      <c r="AB145" s="41"/>
      <c r="AC145" s="42"/>
      <c r="AD145" s="42"/>
      <c r="AE145" s="42"/>
      <c r="AF145" s="17"/>
      <c r="AG145" s="43" t="str">
        <f>IF(COUNTIF(AG11:AG120,"V(Z)")=0,"",COUNTIF(AG11:AG120,"V(Z)"))</f>
        <v/>
      </c>
      <c r="AH145" s="41"/>
      <c r="AI145" s="42"/>
      <c r="AJ145" s="42"/>
      <c r="AK145" s="42"/>
      <c r="AL145" s="17"/>
      <c r="AM145" s="43" t="str">
        <f>IF(COUNTIF(AM11:AM120,"V(Z)")=0,"",COUNTIF(AM11:AM120,"V(Z)"))</f>
        <v/>
      </c>
      <c r="AN145" s="44"/>
      <c r="AO145" s="42"/>
      <c r="AP145" s="42"/>
      <c r="AQ145" s="42"/>
      <c r="AR145" s="17"/>
      <c r="AS145" s="261" t="str">
        <f t="shared" si="96"/>
        <v/>
      </c>
    </row>
    <row r="146" spans="1:45" s="33" customFormat="1" ht="15.75" hidden="1" customHeight="1">
      <c r="A146" s="45"/>
      <c r="B146" s="227"/>
      <c r="C146" s="104" t="s">
        <v>40</v>
      </c>
      <c r="D146" s="106"/>
      <c r="E146" s="42"/>
      <c r="F146" s="42"/>
      <c r="G146" s="42"/>
      <c r="H146" s="17"/>
      <c r="I146" s="43" t="str">
        <f>IF(COUNTIF(I11:I120,"AV")=0,"",COUNTIF(I11:I120,"AV"))</f>
        <v/>
      </c>
      <c r="J146" s="41"/>
      <c r="K146" s="42"/>
      <c r="L146" s="42"/>
      <c r="M146" s="42"/>
      <c r="N146" s="17"/>
      <c r="O146" s="43" t="str">
        <f>IF(COUNTIF(O11:O120,"AV")=0,"",COUNTIF(O11:O120,"AV"))</f>
        <v/>
      </c>
      <c r="P146" s="41"/>
      <c r="Q146" s="42"/>
      <c r="R146" s="42"/>
      <c r="S146" s="42"/>
      <c r="T146" s="17"/>
      <c r="U146" s="43" t="str">
        <f>IF(COUNTIF(U11:U120,"AV")=0,"",COUNTIF(U11:U120,"AV"))</f>
        <v/>
      </c>
      <c r="V146" s="41"/>
      <c r="W146" s="42"/>
      <c r="X146" s="42"/>
      <c r="Y146" s="42"/>
      <c r="Z146" s="17"/>
      <c r="AA146" s="43" t="str">
        <f>IF(COUNTIF(AA11:AA120,"AV")=0,"",COUNTIF(AA11:AA120,"AV"))</f>
        <v/>
      </c>
      <c r="AB146" s="41"/>
      <c r="AC146" s="42"/>
      <c r="AD146" s="42"/>
      <c r="AE146" s="42"/>
      <c r="AF146" s="17"/>
      <c r="AG146" s="43" t="str">
        <f>IF(COUNTIF(AG11:AG120,"AV")=0,"",COUNTIF(AG11:AG120,"AV"))</f>
        <v/>
      </c>
      <c r="AH146" s="41"/>
      <c r="AI146" s="42"/>
      <c r="AJ146" s="42"/>
      <c r="AK146" s="42"/>
      <c r="AL146" s="17"/>
      <c r="AM146" s="43" t="str">
        <f>IF(COUNTIF(AM11:AM120,"AV")=0,"",COUNTIF(AM11:AM120,"AV"))</f>
        <v/>
      </c>
      <c r="AN146" s="44"/>
      <c r="AO146" s="42"/>
      <c r="AP146" s="42"/>
      <c r="AQ146" s="42"/>
      <c r="AR146" s="17"/>
      <c r="AS146" s="261" t="str">
        <f t="shared" si="96"/>
        <v/>
      </c>
    </row>
    <row r="147" spans="1:45" s="33" customFormat="1" ht="15.75" hidden="1" customHeight="1">
      <c r="A147" s="45"/>
      <c r="B147" s="227"/>
      <c r="C147" s="104" t="s">
        <v>41</v>
      </c>
      <c r="D147" s="106"/>
      <c r="E147" s="42"/>
      <c r="F147" s="42"/>
      <c r="G147" s="42"/>
      <c r="H147" s="17"/>
      <c r="I147" s="43" t="str">
        <f>IF(COUNTIF(I11:I120,"KO")=0,"",COUNTIF(I11:I120,"KO"))</f>
        <v/>
      </c>
      <c r="J147" s="41"/>
      <c r="K147" s="42"/>
      <c r="L147" s="42"/>
      <c r="M147" s="42"/>
      <c r="N147" s="17"/>
      <c r="O147" s="43" t="str">
        <f>IF(COUNTIF(O11:O120,"KO")=0,"",COUNTIF(O11:O120,"KO"))</f>
        <v/>
      </c>
      <c r="P147" s="41"/>
      <c r="Q147" s="42"/>
      <c r="R147" s="42"/>
      <c r="S147" s="42"/>
      <c r="T147" s="17"/>
      <c r="U147" s="43" t="str">
        <f>IF(COUNTIF(U11:U120,"KO")=0,"",COUNTIF(U11:U120,"KO"))</f>
        <v/>
      </c>
      <c r="V147" s="41"/>
      <c r="W147" s="42"/>
      <c r="X147" s="42"/>
      <c r="Y147" s="42"/>
      <c r="Z147" s="17"/>
      <c r="AA147" s="43" t="str">
        <f>IF(COUNTIF(AA11:AA120,"KO")=0,"",COUNTIF(AA11:AA120,"KO"))</f>
        <v/>
      </c>
      <c r="AB147" s="41"/>
      <c r="AC147" s="42"/>
      <c r="AD147" s="42"/>
      <c r="AE147" s="42"/>
      <c r="AF147" s="17"/>
      <c r="AG147" s="43" t="str">
        <f>IF(COUNTIF(AG11:AG120,"KO")=0,"",COUNTIF(AG11:AG120,"KO"))</f>
        <v/>
      </c>
      <c r="AH147" s="41"/>
      <c r="AI147" s="42"/>
      <c r="AJ147" s="42"/>
      <c r="AK147" s="42"/>
      <c r="AL147" s="17"/>
      <c r="AM147" s="43" t="str">
        <f>IF(COUNTIF(AM11:AM120,"KO")=0,"",COUNTIF(AM11:AM120,"KO"))</f>
        <v/>
      </c>
      <c r="AN147" s="44"/>
      <c r="AO147" s="42"/>
      <c r="AP147" s="42"/>
      <c r="AQ147" s="42"/>
      <c r="AR147" s="17"/>
      <c r="AS147" s="261" t="str">
        <f t="shared" si="96"/>
        <v/>
      </c>
    </row>
    <row r="148" spans="1:45" s="33" customFormat="1" ht="15.75" hidden="1" customHeight="1">
      <c r="A148" s="46"/>
      <c r="B148" s="229"/>
      <c r="C148" s="105" t="s">
        <v>42</v>
      </c>
      <c r="D148" s="107"/>
      <c r="E148" s="48"/>
      <c r="F148" s="48"/>
      <c r="G148" s="48"/>
      <c r="H148" s="28"/>
      <c r="I148" s="43" t="str">
        <f>IF(COUNTIF(I11:I120,"S")=0,"",COUNTIF(I11:I120,"S"))</f>
        <v/>
      </c>
      <c r="J148" s="47"/>
      <c r="K148" s="48"/>
      <c r="L148" s="48"/>
      <c r="M148" s="48"/>
      <c r="N148" s="28"/>
      <c r="O148" s="43" t="str">
        <f>IF(COUNTIF(O11:O120,"S")=0,"",COUNTIF(O11:O120,"S"))</f>
        <v/>
      </c>
      <c r="P148" s="47"/>
      <c r="Q148" s="48"/>
      <c r="R148" s="48"/>
      <c r="S148" s="48"/>
      <c r="T148" s="28"/>
      <c r="U148" s="43" t="str">
        <f>IF(COUNTIF(U11:U120,"S")=0,"",COUNTIF(U11:U120,"S"))</f>
        <v/>
      </c>
      <c r="V148" s="47"/>
      <c r="W148" s="48"/>
      <c r="X148" s="48"/>
      <c r="Y148" s="48"/>
      <c r="Z148" s="28"/>
      <c r="AA148" s="43" t="str">
        <f>IF(COUNTIF(AA11:AA120,"S")=0,"",COUNTIF(AA11:AA120,"S"))</f>
        <v/>
      </c>
      <c r="AB148" s="47"/>
      <c r="AC148" s="48"/>
      <c r="AD148" s="48"/>
      <c r="AE148" s="48"/>
      <c r="AF148" s="28"/>
      <c r="AG148" s="43" t="str">
        <f>IF(COUNTIF(AG11:AG120,"S")=0,"",COUNTIF(AG11:AG120,"S"))</f>
        <v/>
      </c>
      <c r="AH148" s="47"/>
      <c r="AI148" s="48"/>
      <c r="AJ148" s="48"/>
      <c r="AK148" s="48"/>
      <c r="AL148" s="28"/>
      <c r="AM148" s="43" t="str">
        <f>IF(COUNTIF(AM11:AM120,"S")=0,"",COUNTIF(AM11:AM120,"S"))</f>
        <v/>
      </c>
      <c r="AN148" s="44"/>
      <c r="AO148" s="42"/>
      <c r="AP148" s="42"/>
      <c r="AQ148" s="42"/>
      <c r="AR148" s="17"/>
      <c r="AS148" s="261" t="str">
        <f t="shared" si="96"/>
        <v/>
      </c>
    </row>
    <row r="149" spans="1:45" s="33" customFormat="1" ht="15.75" customHeight="1">
      <c r="A149" s="46"/>
      <c r="B149" s="229"/>
      <c r="C149" s="105" t="s">
        <v>43</v>
      </c>
      <c r="D149" s="107"/>
      <c r="E149" s="48"/>
      <c r="F149" s="48"/>
      <c r="G149" s="48"/>
      <c r="H149" s="28"/>
      <c r="I149" s="43" t="str">
        <f>IF(COUNTIF(I11:I120,"Z")=0,"",COUNTIF(I11:I120,"Z"))</f>
        <v/>
      </c>
      <c r="J149" s="47"/>
      <c r="K149" s="48"/>
      <c r="L149" s="48"/>
      <c r="M149" s="48"/>
      <c r="N149" s="28"/>
      <c r="O149" s="43" t="str">
        <f>IF(COUNTIF(O11:O120,"Z")=0,"",COUNTIF(O11:O120,"Z"))</f>
        <v/>
      </c>
      <c r="P149" s="47"/>
      <c r="Q149" s="48"/>
      <c r="R149" s="48"/>
      <c r="S149" s="48"/>
      <c r="T149" s="28"/>
      <c r="U149" s="43" t="str">
        <f>IF(COUNTIF(U11:U120,"Z")=0,"",COUNTIF(U11:U120,"Z"))</f>
        <v/>
      </c>
      <c r="V149" s="47"/>
      <c r="W149" s="48"/>
      <c r="X149" s="48"/>
      <c r="Y149" s="48"/>
      <c r="Z149" s="28"/>
      <c r="AA149" s="43" t="str">
        <f>IF(COUNTIF(AA11:AA120,"Z")=0,"",COUNTIF(AA11:AA120,"Z"))</f>
        <v/>
      </c>
      <c r="AB149" s="47"/>
      <c r="AC149" s="48"/>
      <c r="AD149" s="48"/>
      <c r="AE149" s="48"/>
      <c r="AF149" s="28"/>
      <c r="AG149" s="43" t="str">
        <f>IF(COUNTIF(AG11:AG120,"Z")=0,"",COUNTIF(AG11:AG120,"Z"))</f>
        <v/>
      </c>
      <c r="AH149" s="47"/>
      <c r="AI149" s="48"/>
      <c r="AJ149" s="48"/>
      <c r="AK149" s="48"/>
      <c r="AL149" s="28"/>
      <c r="AM149" s="43" t="str">
        <f>IF(COUNTIF(AM11:AM120,"Z")=0,"",COUNTIF(AM11:AM120,"Z"))</f>
        <v/>
      </c>
      <c r="AN149" s="44"/>
      <c r="AO149" s="42"/>
      <c r="AP149" s="42"/>
      <c r="AQ149" s="42"/>
      <c r="AR149" s="17"/>
      <c r="AS149" s="261" t="str">
        <f t="shared" si="96"/>
        <v/>
      </c>
    </row>
    <row r="150" spans="1:45" s="33" customFormat="1" ht="15.75" hidden="1" customHeight="1">
      <c r="A150" s="46"/>
      <c r="B150" s="229"/>
      <c r="C150" s="105" t="s">
        <v>44</v>
      </c>
      <c r="D150" s="107"/>
      <c r="E150" s="48"/>
      <c r="F150" s="48"/>
      <c r="G150" s="48"/>
      <c r="H150" s="28"/>
      <c r="I150" s="43" t="str">
        <f>IF(COUNTIF(I11:I120,"KR")=0,"",COUNTIF(I11:I120,"KR"))</f>
        <v/>
      </c>
      <c r="J150" s="47"/>
      <c r="K150" s="48"/>
      <c r="L150" s="48"/>
      <c r="M150" s="48"/>
      <c r="N150" s="28"/>
      <c r="O150" s="43" t="str">
        <f>IF(COUNTIF(O11:O120,"KR")=0,"",COUNTIF(O11:O120,"KR"))</f>
        <v/>
      </c>
      <c r="P150" s="47"/>
      <c r="Q150" s="48"/>
      <c r="R150" s="48"/>
      <c r="S150" s="48"/>
      <c r="T150" s="28"/>
      <c r="U150" s="43" t="str">
        <f>IF(COUNTIF(U11:U120,"KR")=0,"",COUNTIF(U11:U120,"KR"))</f>
        <v/>
      </c>
      <c r="V150" s="47"/>
      <c r="W150" s="48"/>
      <c r="X150" s="48"/>
      <c r="Y150" s="48"/>
      <c r="Z150" s="28"/>
      <c r="AA150" s="43" t="str">
        <f>IF(COUNTIF(AA11:AA120,"KR")=0,"",COUNTIF(AA11:AA120,"KR"))</f>
        <v/>
      </c>
      <c r="AB150" s="47"/>
      <c r="AC150" s="48"/>
      <c r="AD150" s="48"/>
      <c r="AE150" s="48"/>
      <c r="AF150" s="28"/>
      <c r="AG150" s="43" t="str">
        <f>IF(COUNTIF(AG11:AG120,"KR")=0,"",COUNTIF(AG11:AG120,"KR"))</f>
        <v/>
      </c>
      <c r="AH150" s="47"/>
      <c r="AI150" s="48"/>
      <c r="AJ150" s="48"/>
      <c r="AK150" s="48"/>
      <c r="AL150" s="28"/>
      <c r="AM150" s="49" t="str">
        <f>IF(COUNTIF(AM11:AM120,"KR")=0,"",COUNTIF(AM11:AM120,"KR"))</f>
        <v/>
      </c>
      <c r="AN150" s="50"/>
      <c r="AO150" s="48"/>
      <c r="AP150" s="48"/>
      <c r="AQ150" s="48"/>
      <c r="AR150" s="28"/>
      <c r="AS150" s="261" t="str">
        <f t="shared" si="96"/>
        <v/>
      </c>
    </row>
    <row r="151" spans="1:45" s="33" customFormat="1" ht="15.75" customHeight="1" thickBot="1">
      <c r="A151" s="51"/>
      <c r="B151" s="253"/>
      <c r="C151" s="102" t="s">
        <v>45</v>
      </c>
      <c r="D151" s="108"/>
      <c r="E151" s="53"/>
      <c r="F151" s="53"/>
      <c r="G151" s="53"/>
      <c r="H151" s="54"/>
      <c r="I151" s="55">
        <f>IF(SUM(I138:I149)=0,"",SUM(I138:I149))</f>
        <v>12</v>
      </c>
      <c r="J151" s="52"/>
      <c r="K151" s="53"/>
      <c r="L151" s="53"/>
      <c r="M151" s="53"/>
      <c r="N151" s="54"/>
      <c r="O151" s="55">
        <f>IF(SUM(O138:O149)=0,"",SUM(O138:O149))</f>
        <v>7</v>
      </c>
      <c r="P151" s="52"/>
      <c r="Q151" s="53"/>
      <c r="R151" s="53"/>
      <c r="S151" s="53"/>
      <c r="T151" s="54"/>
      <c r="U151" s="55">
        <f>IF(SUM(U138:U149)=0,"",SUM(U138:U149))</f>
        <v>7</v>
      </c>
      <c r="V151" s="52"/>
      <c r="W151" s="53"/>
      <c r="X151" s="53"/>
      <c r="Y151" s="53"/>
      <c r="Z151" s="54"/>
      <c r="AA151" s="55">
        <f>IF(SUM(AA138:AA149)=0,"",SUM(AA138:AA149))</f>
        <v>8</v>
      </c>
      <c r="AB151" s="52"/>
      <c r="AC151" s="53"/>
      <c r="AD151" s="53"/>
      <c r="AE151" s="53"/>
      <c r="AF151" s="54"/>
      <c r="AG151" s="55">
        <f>IF(SUM(AG138:AG149)=0,"",SUM(AG138:AG149))</f>
        <v>8</v>
      </c>
      <c r="AH151" s="52"/>
      <c r="AI151" s="53"/>
      <c r="AJ151" s="53"/>
      <c r="AK151" s="53"/>
      <c r="AL151" s="54"/>
      <c r="AM151" s="55">
        <f>IF(SUM(AM138:AM149)=0,"",SUM(AM138:AM149))</f>
        <v>7</v>
      </c>
      <c r="AN151" s="56"/>
      <c r="AO151" s="53"/>
      <c r="AP151" s="53"/>
      <c r="AQ151" s="53"/>
      <c r="AR151" s="54"/>
      <c r="AS151" s="266">
        <f t="shared" si="96"/>
        <v>49</v>
      </c>
    </row>
    <row r="152" spans="1:45" s="33" customFormat="1" ht="15.75" customHeight="1" thickTop="1">
      <c r="A152" s="440" t="s">
        <v>46</v>
      </c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440"/>
      <c r="R152" s="440"/>
      <c r="S152" s="440"/>
      <c r="T152" s="440"/>
      <c r="U152" s="440"/>
      <c r="V152" s="440"/>
      <c r="W152" s="440"/>
      <c r="X152" s="440"/>
      <c r="Y152" s="440"/>
      <c r="Z152" s="440"/>
      <c r="AA152" s="440"/>
      <c r="AB152" s="440"/>
      <c r="AC152" s="440"/>
      <c r="AD152" s="440"/>
      <c r="AE152" s="440"/>
      <c r="AF152" s="440"/>
      <c r="AG152" s="440"/>
      <c r="AH152" s="440"/>
      <c r="AI152" s="440"/>
      <c r="AJ152" s="440"/>
      <c r="AK152" s="440"/>
      <c r="AL152" s="440"/>
      <c r="AM152" s="440"/>
      <c r="AN152" s="431"/>
      <c r="AO152" s="431"/>
      <c r="AP152" s="431"/>
      <c r="AQ152" s="431"/>
      <c r="AR152" s="431"/>
      <c r="AS152" s="136"/>
    </row>
    <row r="153" spans="1:45" s="33" customFormat="1" ht="15.75" customHeight="1">
      <c r="A153" s="436" t="s">
        <v>234</v>
      </c>
      <c r="B153" s="436"/>
      <c r="C153" s="436"/>
      <c r="D153" s="436"/>
      <c r="E153" s="436"/>
      <c r="F153" s="436"/>
      <c r="G153" s="436"/>
      <c r="H153" s="436"/>
      <c r="I153" s="436"/>
      <c r="J153" s="436"/>
      <c r="K153" s="436"/>
      <c r="L153" s="436"/>
      <c r="M153" s="436"/>
      <c r="N153" s="436"/>
      <c r="O153" s="436"/>
      <c r="P153" s="436"/>
      <c r="Q153" s="436"/>
      <c r="R153" s="436"/>
      <c r="S153" s="436"/>
      <c r="T153" s="436"/>
      <c r="U153" s="436"/>
      <c r="V153" s="436"/>
      <c r="W153" s="436"/>
      <c r="X153" s="436"/>
      <c r="Y153" s="436"/>
      <c r="Z153" s="436"/>
      <c r="AA153" s="436"/>
      <c r="AB153" s="436"/>
      <c r="AC153" s="436"/>
      <c r="AD153" s="436"/>
      <c r="AE153" s="436"/>
      <c r="AF153" s="436"/>
      <c r="AG153" s="436"/>
      <c r="AH153" s="436"/>
      <c r="AI153" s="436"/>
      <c r="AJ153" s="436"/>
      <c r="AK153" s="436"/>
      <c r="AL153" s="436"/>
      <c r="AM153" s="436"/>
      <c r="AN153" s="267"/>
      <c r="AO153" s="268"/>
      <c r="AP153" s="268"/>
      <c r="AQ153" s="268"/>
      <c r="AR153" s="268"/>
      <c r="AS153" s="269"/>
    </row>
    <row r="154" spans="1:45" s="33" customFormat="1" ht="15.75" customHeight="1">
      <c r="A154" s="436" t="s">
        <v>261</v>
      </c>
      <c r="B154" s="436"/>
      <c r="C154" s="436"/>
      <c r="D154" s="436"/>
      <c r="E154" s="436"/>
      <c r="F154" s="436"/>
      <c r="G154" s="436"/>
      <c r="H154" s="436"/>
      <c r="I154" s="436"/>
      <c r="J154" s="436"/>
      <c r="K154" s="436"/>
      <c r="L154" s="436"/>
      <c r="M154" s="436"/>
      <c r="N154" s="436"/>
      <c r="O154" s="436"/>
      <c r="P154" s="436"/>
      <c r="Q154" s="436"/>
      <c r="R154" s="436"/>
      <c r="S154" s="436"/>
      <c r="T154" s="436"/>
      <c r="U154" s="436"/>
      <c r="V154" s="436"/>
      <c r="W154" s="436"/>
      <c r="X154" s="436"/>
      <c r="Y154" s="436"/>
      <c r="Z154" s="436"/>
      <c r="AA154" s="436"/>
      <c r="AB154" s="436"/>
      <c r="AC154" s="436"/>
      <c r="AD154" s="436"/>
      <c r="AE154" s="436"/>
      <c r="AF154" s="436"/>
      <c r="AG154" s="436"/>
      <c r="AH154" s="436"/>
      <c r="AI154" s="436"/>
      <c r="AJ154" s="436"/>
      <c r="AK154" s="436"/>
      <c r="AL154" s="436"/>
      <c r="AM154" s="436"/>
      <c r="AN154" s="267"/>
      <c r="AO154" s="268"/>
      <c r="AP154" s="268"/>
      <c r="AQ154" s="268"/>
      <c r="AR154" s="268"/>
      <c r="AS154" s="270"/>
    </row>
    <row r="155" spans="1:45" s="33" customFormat="1" ht="15.75" customHeight="1">
      <c r="A155" s="438"/>
      <c r="B155" s="438"/>
      <c r="C155" s="438"/>
      <c r="D155" s="438"/>
      <c r="E155" s="438"/>
      <c r="F155" s="438"/>
      <c r="G155" s="438"/>
      <c r="H155" s="438"/>
      <c r="I155" s="438"/>
      <c r="J155" s="438"/>
      <c r="K155" s="438"/>
      <c r="L155" s="438"/>
      <c r="M155" s="438"/>
      <c r="N155" s="438"/>
      <c r="O155" s="438"/>
      <c r="P155" s="438"/>
      <c r="Q155" s="438"/>
      <c r="R155" s="438"/>
      <c r="S155" s="438"/>
      <c r="T155" s="438"/>
      <c r="U155" s="438"/>
      <c r="V155" s="438"/>
      <c r="W155" s="438"/>
      <c r="X155" s="438"/>
      <c r="Y155" s="438"/>
      <c r="Z155" s="438"/>
      <c r="AA155" s="438"/>
      <c r="AB155" s="438"/>
      <c r="AC155" s="438"/>
      <c r="AD155" s="438"/>
      <c r="AE155" s="438"/>
      <c r="AF155" s="438"/>
      <c r="AG155" s="438"/>
      <c r="AH155" s="438"/>
      <c r="AI155" s="438"/>
      <c r="AJ155" s="438"/>
      <c r="AK155" s="438"/>
      <c r="AL155" s="438"/>
      <c r="AM155" s="438"/>
      <c r="AN155" s="256"/>
      <c r="AO155" s="257"/>
      <c r="AP155" s="257"/>
      <c r="AQ155" s="257"/>
      <c r="AR155" s="257"/>
      <c r="AS155" s="258"/>
    </row>
    <row r="156" spans="1:45" s="33" customFormat="1" ht="15.75" customHeight="1">
      <c r="A156" s="57"/>
      <c r="B156" s="58"/>
      <c r="C156" s="58"/>
      <c r="I156" s="64"/>
      <c r="U156" s="64"/>
      <c r="AA156" s="64"/>
      <c r="AG156" s="64"/>
      <c r="AM156" s="64"/>
    </row>
    <row r="157" spans="1:45" s="33" customFormat="1" ht="15.75" customHeight="1">
      <c r="A157" s="57"/>
      <c r="B157" s="58"/>
      <c r="C157" s="58"/>
      <c r="I157" s="64"/>
      <c r="U157" s="64"/>
      <c r="AA157" s="64"/>
      <c r="AG157" s="64"/>
      <c r="AM157" s="64"/>
    </row>
    <row r="158" spans="1:45" s="33" customFormat="1" ht="15.75" customHeight="1">
      <c r="A158" s="57"/>
      <c r="B158" s="58"/>
      <c r="C158" s="58"/>
      <c r="I158" s="64"/>
      <c r="U158" s="64"/>
      <c r="AA158" s="64"/>
      <c r="AG158" s="64"/>
      <c r="AM158" s="64"/>
    </row>
    <row r="159" spans="1:45" s="33" customFormat="1" ht="15.75" customHeight="1">
      <c r="A159" s="57"/>
      <c r="B159" s="58"/>
      <c r="C159" s="58"/>
      <c r="I159" s="64"/>
      <c r="U159" s="64"/>
      <c r="AA159" s="64"/>
      <c r="AG159" s="64"/>
      <c r="AM159" s="64"/>
    </row>
    <row r="160" spans="1:45" s="33" customFormat="1" ht="15.75" customHeight="1">
      <c r="A160" s="57"/>
      <c r="B160" s="58"/>
      <c r="C160" s="58"/>
      <c r="I160" s="64"/>
      <c r="U160" s="64"/>
      <c r="AA160" s="64"/>
      <c r="AG160" s="64"/>
      <c r="AM160" s="64"/>
    </row>
    <row r="161" spans="1:39" s="33" customFormat="1" ht="15.75" customHeight="1">
      <c r="A161" s="57"/>
      <c r="B161" s="58"/>
      <c r="C161" s="58"/>
      <c r="I161" s="64"/>
      <c r="U161" s="64"/>
      <c r="AA161" s="64"/>
      <c r="AG161" s="64"/>
      <c r="AM161" s="64"/>
    </row>
    <row r="162" spans="1:39" s="33" customFormat="1" ht="15.75" customHeight="1">
      <c r="A162" s="57"/>
      <c r="B162" s="58"/>
      <c r="C162" s="58"/>
      <c r="I162" s="64"/>
      <c r="U162" s="64"/>
      <c r="AA162" s="64"/>
      <c r="AG162" s="64"/>
      <c r="AM162" s="64"/>
    </row>
    <row r="163" spans="1:39" s="33" customFormat="1" ht="15.75" customHeight="1">
      <c r="A163" s="57"/>
      <c r="B163" s="58"/>
      <c r="C163" s="58"/>
      <c r="I163" s="64"/>
      <c r="U163" s="64"/>
      <c r="AA163" s="64"/>
      <c r="AG163" s="64"/>
      <c r="AM163" s="64"/>
    </row>
    <row r="164" spans="1:39" s="33" customFormat="1" ht="15.75" customHeight="1">
      <c r="A164" s="57"/>
      <c r="B164" s="58"/>
      <c r="C164" s="58"/>
      <c r="I164" s="64"/>
      <c r="U164" s="64"/>
      <c r="AA164" s="64"/>
      <c r="AG164" s="64"/>
      <c r="AM164" s="64"/>
    </row>
    <row r="165" spans="1:39" s="33" customFormat="1" ht="15.75" customHeight="1">
      <c r="A165" s="57"/>
      <c r="B165" s="58"/>
      <c r="C165" s="58"/>
      <c r="I165" s="64"/>
      <c r="U165" s="64"/>
      <c r="AA165" s="64"/>
      <c r="AG165" s="64"/>
      <c r="AM165" s="64"/>
    </row>
    <row r="166" spans="1:39" s="33" customFormat="1" ht="15.75" customHeight="1">
      <c r="A166" s="57"/>
      <c r="B166" s="58"/>
      <c r="C166" s="58"/>
      <c r="I166" s="64"/>
      <c r="U166" s="64"/>
      <c r="AA166" s="64"/>
      <c r="AG166" s="64"/>
      <c r="AM166" s="64"/>
    </row>
    <row r="167" spans="1:39" s="33" customFormat="1" ht="15.75" customHeight="1">
      <c r="A167" s="57"/>
      <c r="B167" s="58"/>
      <c r="C167" s="58"/>
      <c r="I167" s="64"/>
      <c r="U167" s="64"/>
      <c r="AA167" s="64"/>
      <c r="AG167" s="64"/>
      <c r="AM167" s="64"/>
    </row>
    <row r="168" spans="1:39" s="33" customFormat="1" ht="15.75" customHeight="1">
      <c r="A168" s="57"/>
      <c r="B168" s="58"/>
      <c r="C168" s="58"/>
      <c r="I168" s="64"/>
      <c r="U168" s="64"/>
      <c r="AA168" s="64"/>
      <c r="AG168" s="64"/>
      <c r="AM168" s="64"/>
    </row>
    <row r="169" spans="1:39" s="33" customFormat="1" ht="15.75" customHeight="1">
      <c r="A169" s="57"/>
      <c r="B169" s="58"/>
      <c r="C169" s="58"/>
      <c r="I169" s="64"/>
      <c r="U169" s="64"/>
      <c r="AA169" s="64"/>
      <c r="AG169" s="64"/>
      <c r="AM169" s="64"/>
    </row>
    <row r="170" spans="1:39" s="33" customFormat="1" ht="15.75" customHeight="1">
      <c r="A170" s="57"/>
      <c r="B170" s="58"/>
      <c r="C170" s="58"/>
      <c r="I170" s="64"/>
      <c r="U170" s="64"/>
      <c r="AA170" s="64"/>
      <c r="AG170" s="64"/>
      <c r="AM170" s="64"/>
    </row>
    <row r="171" spans="1:39" s="33" customFormat="1" ht="15.75" customHeight="1">
      <c r="A171" s="57"/>
      <c r="B171" s="58"/>
      <c r="C171" s="58"/>
      <c r="I171" s="64"/>
      <c r="U171" s="64"/>
      <c r="AA171" s="64"/>
      <c r="AG171" s="64"/>
      <c r="AM171" s="64"/>
    </row>
    <row r="172" spans="1:39" s="33" customFormat="1" ht="15.75" customHeight="1">
      <c r="A172" s="57"/>
      <c r="B172" s="58"/>
      <c r="C172" s="58"/>
      <c r="I172" s="64"/>
      <c r="U172" s="64"/>
      <c r="AA172" s="64"/>
      <c r="AG172" s="64"/>
      <c r="AM172" s="64"/>
    </row>
    <row r="173" spans="1:39" s="33" customFormat="1" ht="15.75" customHeight="1">
      <c r="A173" s="57"/>
      <c r="B173" s="58"/>
      <c r="C173" s="58"/>
      <c r="I173" s="64"/>
      <c r="U173" s="64"/>
      <c r="AA173" s="64"/>
      <c r="AG173" s="64"/>
      <c r="AM173" s="64"/>
    </row>
    <row r="174" spans="1:39" s="33" customFormat="1" ht="15.75" customHeight="1">
      <c r="A174" s="57"/>
      <c r="B174" s="58"/>
      <c r="C174" s="58"/>
      <c r="I174" s="64"/>
      <c r="U174" s="64"/>
      <c r="AA174" s="64"/>
      <c r="AG174" s="64"/>
      <c r="AM174" s="64"/>
    </row>
    <row r="175" spans="1:39" s="33" customFormat="1" ht="15.75" customHeight="1">
      <c r="A175" s="57"/>
      <c r="B175" s="58"/>
      <c r="C175" s="58"/>
      <c r="I175" s="64"/>
      <c r="U175" s="64"/>
      <c r="AA175" s="64"/>
      <c r="AG175" s="64"/>
      <c r="AM175" s="64"/>
    </row>
    <row r="176" spans="1:39" s="33" customFormat="1" ht="15.75" customHeight="1">
      <c r="A176" s="57"/>
      <c r="B176" s="58"/>
      <c r="C176" s="58"/>
      <c r="I176" s="64"/>
      <c r="U176" s="64"/>
      <c r="AA176" s="64"/>
      <c r="AG176" s="64"/>
      <c r="AM176" s="64"/>
    </row>
    <row r="177" spans="1:39" s="33" customFormat="1" ht="15.75" customHeight="1">
      <c r="A177" s="57"/>
      <c r="B177" s="58"/>
      <c r="C177" s="58"/>
      <c r="I177" s="64"/>
      <c r="U177" s="64"/>
      <c r="AA177" s="64"/>
      <c r="AG177" s="64"/>
      <c r="AM177" s="64"/>
    </row>
    <row r="178" spans="1:39" s="33" customFormat="1" ht="15.75" customHeight="1">
      <c r="A178" s="57"/>
      <c r="B178" s="58"/>
      <c r="C178" s="58"/>
      <c r="I178" s="64"/>
      <c r="U178" s="64"/>
      <c r="AA178" s="64"/>
      <c r="AG178" s="64"/>
      <c r="AM178" s="64"/>
    </row>
    <row r="179" spans="1:39" s="33" customFormat="1" ht="15.75" customHeight="1">
      <c r="A179" s="57"/>
      <c r="B179" s="58"/>
      <c r="C179" s="58"/>
      <c r="I179" s="64"/>
      <c r="U179" s="64"/>
      <c r="AA179" s="64"/>
      <c r="AG179" s="64"/>
      <c r="AM179" s="64"/>
    </row>
    <row r="180" spans="1:39" s="33" customFormat="1" ht="15.75" customHeight="1">
      <c r="A180" s="57"/>
      <c r="B180" s="58"/>
      <c r="C180" s="58"/>
      <c r="I180" s="64"/>
      <c r="U180" s="64"/>
      <c r="AA180" s="64"/>
      <c r="AG180" s="64"/>
      <c r="AM180" s="64"/>
    </row>
    <row r="181" spans="1:39" s="33" customFormat="1" ht="15.75" customHeight="1">
      <c r="A181" s="57"/>
      <c r="B181" s="58"/>
      <c r="C181" s="58"/>
      <c r="I181" s="64"/>
      <c r="U181" s="64"/>
      <c r="AA181" s="64"/>
      <c r="AG181" s="64"/>
      <c r="AM181" s="64"/>
    </row>
    <row r="182" spans="1:39" s="33" customFormat="1" ht="15.75" customHeight="1">
      <c r="A182" s="57"/>
      <c r="B182" s="58"/>
      <c r="C182" s="58"/>
      <c r="I182" s="64"/>
      <c r="U182" s="64"/>
      <c r="AA182" s="64"/>
      <c r="AG182" s="64"/>
      <c r="AM182" s="64"/>
    </row>
    <row r="183" spans="1:39" s="33" customFormat="1" ht="15.75" customHeight="1">
      <c r="A183" s="57"/>
      <c r="B183" s="58"/>
      <c r="C183" s="58"/>
      <c r="I183" s="64"/>
      <c r="U183" s="64"/>
      <c r="AA183" s="64"/>
      <c r="AG183" s="64"/>
      <c r="AM183" s="64"/>
    </row>
    <row r="184" spans="1:39" s="33" customFormat="1" ht="15.75" customHeight="1">
      <c r="A184" s="57"/>
      <c r="B184" s="58"/>
      <c r="C184" s="58"/>
      <c r="I184" s="64"/>
      <c r="U184" s="64"/>
      <c r="AA184" s="64"/>
      <c r="AG184" s="64"/>
      <c r="AM184" s="64"/>
    </row>
    <row r="185" spans="1:39" s="33" customFormat="1" ht="15.75" customHeight="1">
      <c r="A185" s="57"/>
      <c r="B185" s="58"/>
      <c r="C185" s="58"/>
      <c r="I185" s="64"/>
      <c r="U185" s="64"/>
      <c r="AA185" s="64"/>
      <c r="AG185" s="64"/>
      <c r="AM185" s="64"/>
    </row>
    <row r="186" spans="1:39" s="33" customFormat="1" ht="15.75" customHeight="1">
      <c r="A186" s="57"/>
      <c r="B186" s="58"/>
      <c r="C186" s="58"/>
      <c r="I186" s="64"/>
      <c r="U186" s="64"/>
      <c r="AA186" s="64"/>
      <c r="AG186" s="64"/>
      <c r="AM186" s="64"/>
    </row>
    <row r="187" spans="1:39" s="33" customFormat="1" ht="15.75" customHeight="1">
      <c r="A187" s="57"/>
      <c r="B187" s="58"/>
      <c r="C187" s="58"/>
      <c r="I187" s="64"/>
      <c r="U187" s="64"/>
      <c r="AA187" s="64"/>
      <c r="AG187" s="64"/>
      <c r="AM187" s="64"/>
    </row>
    <row r="188" spans="1:39" s="33" customFormat="1" ht="15.75" customHeight="1">
      <c r="A188" s="57"/>
      <c r="B188" s="58"/>
      <c r="C188" s="58"/>
      <c r="I188" s="64"/>
      <c r="U188" s="64"/>
      <c r="AA188" s="64"/>
      <c r="AG188" s="64"/>
      <c r="AM188" s="64"/>
    </row>
    <row r="189" spans="1:39" s="33" customFormat="1" ht="15.75" customHeight="1">
      <c r="A189" s="57"/>
      <c r="B189" s="58"/>
      <c r="C189" s="58"/>
      <c r="I189" s="64"/>
      <c r="U189" s="64"/>
      <c r="AA189" s="64"/>
      <c r="AG189" s="64"/>
      <c r="AM189" s="64"/>
    </row>
    <row r="190" spans="1:39" s="33" customFormat="1" ht="15.75" customHeight="1">
      <c r="A190" s="57"/>
      <c r="B190" s="58"/>
      <c r="C190" s="58"/>
      <c r="I190" s="64"/>
      <c r="U190" s="64"/>
      <c r="AA190" s="64"/>
      <c r="AG190" s="64"/>
      <c r="AM190" s="64"/>
    </row>
    <row r="191" spans="1:39" s="33" customFormat="1" ht="15.75" customHeight="1">
      <c r="A191" s="57"/>
      <c r="B191" s="58"/>
      <c r="C191" s="58"/>
      <c r="I191" s="64"/>
      <c r="U191" s="64"/>
      <c r="AA191" s="64"/>
      <c r="AG191" s="64"/>
      <c r="AM191" s="64"/>
    </row>
    <row r="192" spans="1:39" s="33" customFormat="1" ht="15.75" customHeight="1">
      <c r="A192" s="57"/>
      <c r="B192" s="58"/>
      <c r="C192" s="58"/>
      <c r="I192" s="64"/>
      <c r="U192" s="64"/>
      <c r="AA192" s="64"/>
      <c r="AG192" s="64"/>
      <c r="AM192" s="64"/>
    </row>
    <row r="193" spans="1:39" s="33" customFormat="1" ht="15.75" customHeight="1">
      <c r="A193" s="57"/>
      <c r="B193" s="58"/>
      <c r="C193" s="58"/>
      <c r="I193" s="64"/>
      <c r="U193" s="64"/>
      <c r="AA193" s="64"/>
      <c r="AG193" s="64"/>
      <c r="AM193" s="64"/>
    </row>
    <row r="194" spans="1:39" s="33" customFormat="1" ht="15.75" customHeight="1">
      <c r="A194" s="57"/>
      <c r="B194" s="58"/>
      <c r="C194" s="58"/>
      <c r="I194" s="64"/>
      <c r="U194" s="64"/>
      <c r="AA194" s="64"/>
      <c r="AG194" s="64"/>
      <c r="AM194" s="64"/>
    </row>
    <row r="195" spans="1:39" s="33" customFormat="1" ht="15.75" customHeight="1">
      <c r="A195" s="57"/>
      <c r="B195" s="58"/>
      <c r="C195" s="58"/>
      <c r="I195" s="64"/>
      <c r="U195" s="64"/>
      <c r="AA195" s="64"/>
      <c r="AG195" s="64"/>
      <c r="AM195" s="64"/>
    </row>
    <row r="196" spans="1:39" s="33" customFormat="1" ht="15.75" customHeight="1">
      <c r="A196" s="57"/>
      <c r="B196" s="58"/>
      <c r="C196" s="58"/>
      <c r="I196" s="64"/>
      <c r="U196" s="64"/>
      <c r="AA196" s="64"/>
      <c r="AG196" s="64"/>
      <c r="AM196" s="64"/>
    </row>
    <row r="197" spans="1:39" s="33" customFormat="1" ht="15.75" customHeight="1">
      <c r="A197" s="57"/>
      <c r="B197" s="58"/>
      <c r="C197" s="58"/>
      <c r="I197" s="64"/>
      <c r="U197" s="64"/>
      <c r="AA197" s="64"/>
      <c r="AG197" s="64"/>
      <c r="AM197" s="64"/>
    </row>
    <row r="198" spans="1:39" s="33" customFormat="1" ht="15.75" customHeight="1">
      <c r="A198" s="57"/>
      <c r="B198" s="58"/>
      <c r="C198" s="58"/>
      <c r="I198" s="64"/>
      <c r="U198" s="64"/>
      <c r="AA198" s="64"/>
      <c r="AG198" s="64"/>
      <c r="AM198" s="64"/>
    </row>
    <row r="199" spans="1:39" s="33" customFormat="1" ht="15.75" customHeight="1">
      <c r="A199" s="57"/>
      <c r="B199" s="58"/>
      <c r="C199" s="58"/>
      <c r="I199" s="64"/>
      <c r="U199" s="64"/>
      <c r="AA199" s="64"/>
      <c r="AG199" s="64"/>
      <c r="AM199" s="64"/>
    </row>
    <row r="200" spans="1:39" s="33" customFormat="1" ht="15.75" customHeight="1">
      <c r="A200" s="57"/>
      <c r="B200" s="58"/>
      <c r="C200" s="58"/>
      <c r="I200" s="64"/>
      <c r="U200" s="64"/>
      <c r="AA200" s="64"/>
      <c r="AG200" s="64"/>
      <c r="AM200" s="64"/>
    </row>
    <row r="201" spans="1:39" s="33" customFormat="1" ht="15.75" customHeight="1">
      <c r="A201" s="57"/>
      <c r="B201" s="58"/>
      <c r="C201" s="58"/>
      <c r="I201" s="64"/>
      <c r="U201" s="64"/>
      <c r="AA201" s="64"/>
      <c r="AG201" s="64"/>
      <c r="AM201" s="64"/>
    </row>
    <row r="202" spans="1:39" s="33" customFormat="1" ht="15.75" customHeight="1">
      <c r="A202" s="57"/>
      <c r="B202" s="58"/>
      <c r="C202" s="58"/>
      <c r="I202" s="64"/>
      <c r="U202" s="64"/>
      <c r="AA202" s="64"/>
      <c r="AG202" s="64"/>
      <c r="AM202" s="64"/>
    </row>
    <row r="203" spans="1:39" s="33" customFormat="1" ht="15.75" customHeight="1">
      <c r="A203" s="57"/>
      <c r="B203" s="58"/>
      <c r="C203" s="58"/>
      <c r="I203" s="64"/>
      <c r="U203" s="64"/>
      <c r="AA203" s="64"/>
      <c r="AG203" s="64"/>
      <c r="AM203" s="64"/>
    </row>
    <row r="204" spans="1:39" s="33" customFormat="1" ht="15.75" customHeight="1">
      <c r="A204" s="57"/>
      <c r="B204" s="58"/>
      <c r="C204" s="58"/>
      <c r="I204" s="64"/>
      <c r="U204" s="64"/>
      <c r="AA204" s="64"/>
      <c r="AG204" s="64"/>
      <c r="AM204" s="64"/>
    </row>
    <row r="205" spans="1:39" s="33" customFormat="1" ht="15.75" customHeight="1">
      <c r="A205" s="57"/>
      <c r="B205" s="58"/>
      <c r="C205" s="58"/>
      <c r="I205" s="64"/>
      <c r="U205" s="64"/>
      <c r="AA205" s="64"/>
      <c r="AG205" s="64"/>
      <c r="AM205" s="64"/>
    </row>
    <row r="206" spans="1:39" s="33" customFormat="1" ht="15.75" customHeight="1">
      <c r="A206" s="57"/>
      <c r="B206" s="58"/>
      <c r="C206" s="58"/>
      <c r="I206" s="64"/>
      <c r="U206" s="64"/>
      <c r="AA206" s="64"/>
      <c r="AG206" s="64"/>
      <c r="AM206" s="64"/>
    </row>
    <row r="207" spans="1:39" s="33" customFormat="1" ht="15.75" customHeight="1">
      <c r="A207" s="57"/>
      <c r="B207" s="58"/>
      <c r="C207" s="58"/>
      <c r="I207" s="64"/>
      <c r="U207" s="64"/>
      <c r="AA207" s="64"/>
      <c r="AG207" s="64"/>
      <c r="AM207" s="64"/>
    </row>
    <row r="208" spans="1:39" s="33" customFormat="1" ht="15.75" customHeight="1">
      <c r="A208" s="57"/>
      <c r="B208" s="58"/>
      <c r="C208" s="58"/>
      <c r="I208" s="64"/>
      <c r="U208" s="64"/>
      <c r="AA208" s="64"/>
      <c r="AG208" s="64"/>
      <c r="AM208" s="64"/>
    </row>
    <row r="209" spans="1:39" s="33" customFormat="1" ht="15.75" customHeight="1">
      <c r="A209" s="57"/>
      <c r="B209" s="58"/>
      <c r="C209" s="58"/>
      <c r="I209" s="64"/>
      <c r="U209" s="64"/>
      <c r="AA209" s="64"/>
      <c r="AG209" s="64"/>
      <c r="AM209" s="64"/>
    </row>
    <row r="210" spans="1:39" s="33" customFormat="1" ht="15.75" customHeight="1">
      <c r="A210" s="57"/>
      <c r="B210" s="58"/>
      <c r="C210" s="58"/>
      <c r="I210" s="64"/>
      <c r="U210" s="64"/>
      <c r="AA210" s="64"/>
      <c r="AG210" s="64"/>
      <c r="AM210" s="64"/>
    </row>
    <row r="211" spans="1:39" s="33" customFormat="1" ht="15.75" customHeight="1">
      <c r="A211" s="57"/>
      <c r="B211" s="58"/>
      <c r="C211" s="58"/>
      <c r="I211" s="64"/>
      <c r="U211" s="64"/>
      <c r="AA211" s="64"/>
      <c r="AG211" s="64"/>
      <c r="AM211" s="64"/>
    </row>
    <row r="212" spans="1:39" s="33" customFormat="1" ht="15.75" customHeight="1">
      <c r="A212" s="57"/>
      <c r="B212" s="58"/>
      <c r="C212" s="58"/>
      <c r="I212" s="64"/>
      <c r="U212" s="64"/>
      <c r="AA212" s="64"/>
      <c r="AG212" s="64"/>
      <c r="AM212" s="64"/>
    </row>
    <row r="213" spans="1:39" s="33" customFormat="1" ht="15.75" customHeight="1">
      <c r="A213" s="57"/>
      <c r="B213" s="58"/>
      <c r="C213" s="58"/>
      <c r="I213" s="64"/>
      <c r="U213" s="64"/>
      <c r="AA213" s="64"/>
      <c r="AG213" s="64"/>
      <c r="AM213" s="64"/>
    </row>
    <row r="214" spans="1:39" s="33" customFormat="1" ht="15.75" customHeight="1">
      <c r="A214" s="57"/>
      <c r="B214" s="58"/>
      <c r="C214" s="58"/>
      <c r="I214" s="64"/>
      <c r="U214" s="64"/>
      <c r="AA214" s="64"/>
      <c r="AG214" s="64"/>
      <c r="AM214" s="64"/>
    </row>
    <row r="215" spans="1:39" s="33" customFormat="1" ht="15.75" customHeight="1">
      <c r="A215" s="57"/>
      <c r="B215" s="58"/>
      <c r="C215" s="58"/>
      <c r="I215" s="64"/>
      <c r="U215" s="64"/>
      <c r="AA215" s="64"/>
      <c r="AG215" s="64"/>
      <c r="AM215" s="64"/>
    </row>
    <row r="216" spans="1:39" s="33" customFormat="1" ht="15.75" customHeight="1">
      <c r="A216" s="57"/>
      <c r="B216" s="58"/>
      <c r="C216" s="58"/>
      <c r="I216" s="64"/>
      <c r="U216" s="64"/>
      <c r="AA216" s="64"/>
      <c r="AG216" s="64"/>
      <c r="AM216" s="64"/>
    </row>
    <row r="217" spans="1:39" s="33" customFormat="1" ht="15.75" customHeight="1">
      <c r="A217" s="57"/>
      <c r="B217" s="58"/>
      <c r="C217" s="58"/>
      <c r="I217" s="64"/>
      <c r="U217" s="64"/>
      <c r="AA217" s="64"/>
      <c r="AG217" s="64"/>
      <c r="AM217" s="64"/>
    </row>
    <row r="218" spans="1:39" s="33" customFormat="1" ht="15.75" customHeight="1">
      <c r="A218" s="57"/>
      <c r="B218" s="58"/>
      <c r="C218" s="58"/>
      <c r="I218" s="64"/>
      <c r="U218" s="64"/>
      <c r="AA218" s="64"/>
      <c r="AG218" s="64"/>
      <c r="AM218" s="64"/>
    </row>
    <row r="219" spans="1:39" s="33" customFormat="1" ht="15.75" customHeight="1">
      <c r="A219" s="57"/>
      <c r="B219" s="59"/>
      <c r="C219" s="59"/>
      <c r="I219" s="64"/>
      <c r="U219" s="64"/>
      <c r="AA219" s="64"/>
      <c r="AG219" s="64"/>
      <c r="AM219" s="64"/>
    </row>
    <row r="220" spans="1:39" s="33" customFormat="1" ht="15.75" customHeight="1">
      <c r="A220" s="57"/>
      <c r="B220" s="59"/>
      <c r="C220" s="59"/>
      <c r="I220" s="64"/>
      <c r="U220" s="64"/>
      <c r="AA220" s="64"/>
      <c r="AG220" s="64"/>
      <c r="AM220" s="64"/>
    </row>
    <row r="221" spans="1:39" s="33" customFormat="1" ht="15.75" customHeight="1">
      <c r="A221" s="57"/>
      <c r="B221" s="59"/>
      <c r="C221" s="59"/>
      <c r="I221" s="64"/>
      <c r="U221" s="64"/>
      <c r="AA221" s="64"/>
      <c r="AG221" s="64"/>
      <c r="AM221" s="64"/>
    </row>
    <row r="222" spans="1:39" s="33" customFormat="1" ht="15.75" customHeight="1">
      <c r="A222" s="57"/>
      <c r="B222" s="59"/>
      <c r="C222" s="59"/>
      <c r="I222" s="64"/>
      <c r="U222" s="64"/>
      <c r="AA222" s="64"/>
      <c r="AG222" s="64"/>
      <c r="AM222" s="64"/>
    </row>
    <row r="223" spans="1:39" s="33" customFormat="1" ht="15.75" customHeight="1">
      <c r="A223" s="57"/>
      <c r="B223" s="59"/>
      <c r="C223" s="59"/>
      <c r="I223" s="64"/>
      <c r="U223" s="64"/>
      <c r="AA223" s="64"/>
      <c r="AG223" s="64"/>
      <c r="AM223" s="64"/>
    </row>
    <row r="224" spans="1:39" s="33" customFormat="1" ht="15.75" customHeight="1">
      <c r="A224" s="57"/>
      <c r="B224" s="59"/>
      <c r="C224" s="59"/>
      <c r="I224" s="64"/>
      <c r="U224" s="64"/>
      <c r="AA224" s="64"/>
      <c r="AG224" s="64"/>
      <c r="AM224" s="64"/>
    </row>
    <row r="225" spans="1:39" s="33" customFormat="1" ht="15.75" customHeight="1">
      <c r="A225" s="57"/>
      <c r="B225" s="59"/>
      <c r="C225" s="59"/>
      <c r="I225" s="64"/>
      <c r="U225" s="64"/>
      <c r="AA225" s="64"/>
      <c r="AG225" s="64"/>
      <c r="AM225" s="64"/>
    </row>
    <row r="226" spans="1:39" s="33" customFormat="1" ht="15.75" customHeight="1">
      <c r="A226" s="57"/>
      <c r="B226" s="59"/>
      <c r="C226" s="59"/>
      <c r="I226" s="64"/>
      <c r="U226" s="64"/>
      <c r="AA226" s="64"/>
      <c r="AG226" s="64"/>
      <c r="AM226" s="64"/>
    </row>
    <row r="227" spans="1:39" s="33" customFormat="1" ht="15.75" customHeight="1">
      <c r="A227" s="57"/>
      <c r="B227" s="59"/>
      <c r="C227" s="59"/>
      <c r="I227" s="64"/>
      <c r="U227" s="64"/>
      <c r="AA227" s="64"/>
      <c r="AG227" s="64"/>
      <c r="AM227" s="64"/>
    </row>
    <row r="228" spans="1:39" ht="15.75" customHeight="1">
      <c r="A228" s="60"/>
      <c r="B228" s="61"/>
      <c r="C228" s="61"/>
    </row>
    <row r="229" spans="1:39" ht="15.75" customHeight="1">
      <c r="A229" s="60"/>
      <c r="B229" s="61"/>
      <c r="C229" s="61"/>
    </row>
    <row r="230" spans="1:39" ht="15.75" customHeight="1">
      <c r="A230" s="60"/>
      <c r="B230" s="61"/>
      <c r="C230" s="61"/>
    </row>
    <row r="231" spans="1:39" ht="15.75" customHeight="1">
      <c r="A231" s="60"/>
      <c r="B231" s="61"/>
      <c r="C231" s="61"/>
    </row>
    <row r="232" spans="1:39" ht="15.75" customHeight="1">
      <c r="A232" s="60"/>
      <c r="B232" s="61"/>
      <c r="C232" s="61"/>
    </row>
    <row r="233" spans="1:39" ht="15.75" customHeight="1">
      <c r="A233" s="60"/>
      <c r="B233" s="61"/>
      <c r="C233" s="61"/>
    </row>
    <row r="234" spans="1:39" ht="15.75" customHeight="1">
      <c r="A234" s="60"/>
      <c r="B234" s="61"/>
      <c r="C234" s="61"/>
    </row>
    <row r="235" spans="1:39" ht="15.75" customHeight="1">
      <c r="A235" s="60"/>
      <c r="B235" s="61"/>
      <c r="C235" s="61"/>
    </row>
    <row r="236" spans="1:39" ht="15.75" customHeight="1">
      <c r="A236" s="60"/>
      <c r="B236" s="61"/>
      <c r="C236" s="61"/>
    </row>
    <row r="237" spans="1:39" ht="15.75" customHeight="1">
      <c r="A237" s="60"/>
      <c r="B237" s="61"/>
      <c r="C237" s="61"/>
    </row>
    <row r="238" spans="1:39" ht="15.75" customHeight="1">
      <c r="A238" s="60"/>
      <c r="B238" s="61"/>
      <c r="C238" s="61"/>
    </row>
    <row r="239" spans="1:39" ht="15.75" customHeight="1">
      <c r="A239" s="60"/>
      <c r="B239" s="61"/>
      <c r="C239" s="61"/>
    </row>
    <row r="240" spans="1:39" ht="15.75" customHeight="1">
      <c r="A240" s="60"/>
      <c r="B240" s="61"/>
      <c r="C240" s="61"/>
    </row>
    <row r="241" spans="1:3" ht="15.75" customHeight="1">
      <c r="A241" s="60"/>
      <c r="B241" s="61"/>
      <c r="C241" s="61"/>
    </row>
    <row r="242" spans="1:3" ht="15.75" customHeight="1">
      <c r="A242" s="60"/>
      <c r="B242" s="61"/>
      <c r="C242" s="61"/>
    </row>
    <row r="243" spans="1:3" ht="15.75" customHeight="1">
      <c r="A243" s="60"/>
      <c r="B243" s="61"/>
      <c r="C243" s="61"/>
    </row>
    <row r="244" spans="1:3" ht="15.75" customHeight="1">
      <c r="A244" s="60"/>
      <c r="B244" s="61"/>
      <c r="C244" s="61"/>
    </row>
    <row r="245" spans="1:3" ht="15.75" customHeight="1">
      <c r="A245" s="60"/>
      <c r="B245" s="61"/>
      <c r="C245" s="61"/>
    </row>
    <row r="246" spans="1:3" ht="15.75" customHeight="1">
      <c r="A246" s="60"/>
      <c r="B246" s="61"/>
      <c r="C246" s="61"/>
    </row>
    <row r="247" spans="1:3" ht="15.75" customHeight="1">
      <c r="A247" s="60"/>
      <c r="B247" s="61"/>
      <c r="C247" s="61"/>
    </row>
    <row r="248" spans="1:3" ht="15.75" customHeight="1">
      <c r="A248" s="60"/>
      <c r="B248" s="61"/>
      <c r="C248" s="61"/>
    </row>
    <row r="249" spans="1:3" ht="15.75" customHeight="1">
      <c r="A249" s="60"/>
      <c r="B249" s="61"/>
      <c r="C249" s="61"/>
    </row>
    <row r="250" spans="1:3" ht="15.75" customHeight="1">
      <c r="A250" s="60"/>
      <c r="B250" s="61"/>
      <c r="C250" s="61"/>
    </row>
    <row r="251" spans="1:3" ht="15.75" customHeight="1">
      <c r="A251" s="60"/>
      <c r="B251" s="61"/>
      <c r="C251" s="61"/>
    </row>
    <row r="252" spans="1:3" ht="15.75" customHeight="1">
      <c r="A252" s="60"/>
      <c r="B252" s="61"/>
      <c r="C252" s="61"/>
    </row>
    <row r="253" spans="1:3" ht="15.75" customHeight="1">
      <c r="A253" s="60"/>
      <c r="B253" s="61"/>
      <c r="C253" s="61"/>
    </row>
    <row r="254" spans="1:3" ht="15.75" customHeight="1">
      <c r="A254" s="60"/>
      <c r="B254" s="61"/>
      <c r="C254" s="61"/>
    </row>
    <row r="255" spans="1:3" ht="15.75" customHeight="1">
      <c r="A255" s="60"/>
      <c r="B255" s="61"/>
      <c r="C255" s="61"/>
    </row>
    <row r="256" spans="1:3" ht="15.75" customHeight="1">
      <c r="A256" s="60"/>
      <c r="B256" s="61"/>
      <c r="C256" s="61"/>
    </row>
    <row r="257" spans="1:3" ht="15.75" customHeight="1">
      <c r="A257" s="60"/>
      <c r="B257" s="61"/>
      <c r="C257" s="61"/>
    </row>
    <row r="258" spans="1:3" ht="15.75" customHeight="1">
      <c r="A258" s="60"/>
      <c r="B258" s="61"/>
      <c r="C258" s="61"/>
    </row>
    <row r="259" spans="1:3" ht="15.75" customHeight="1">
      <c r="A259" s="60"/>
      <c r="B259" s="61"/>
      <c r="C259" s="61"/>
    </row>
    <row r="260" spans="1:3" ht="15.75" customHeight="1">
      <c r="A260" s="60"/>
      <c r="B260" s="61"/>
      <c r="C260" s="61"/>
    </row>
    <row r="261" spans="1:3" ht="15.75" customHeight="1">
      <c r="A261" s="60"/>
      <c r="B261" s="61"/>
      <c r="C261" s="61"/>
    </row>
    <row r="262" spans="1:3">
      <c r="A262" s="60"/>
      <c r="B262" s="61"/>
      <c r="C262" s="61"/>
    </row>
    <row r="263" spans="1:3">
      <c r="A263" s="60"/>
      <c r="B263" s="61"/>
      <c r="C263" s="61"/>
    </row>
    <row r="264" spans="1:3">
      <c r="A264" s="60"/>
      <c r="B264" s="61"/>
      <c r="C264" s="61"/>
    </row>
    <row r="265" spans="1:3">
      <c r="A265" s="60"/>
      <c r="B265" s="61"/>
      <c r="C265" s="61"/>
    </row>
    <row r="266" spans="1:3">
      <c r="A266" s="60"/>
      <c r="B266" s="61"/>
      <c r="C266" s="61"/>
    </row>
    <row r="267" spans="1:3">
      <c r="A267" s="60"/>
      <c r="B267" s="61"/>
      <c r="C267" s="61"/>
    </row>
    <row r="268" spans="1:3">
      <c r="A268" s="60"/>
      <c r="B268" s="61"/>
      <c r="C268" s="61"/>
    </row>
    <row r="269" spans="1:3">
      <c r="A269" s="60"/>
      <c r="B269" s="61"/>
      <c r="C269" s="61"/>
    </row>
    <row r="270" spans="1:3">
      <c r="A270" s="60"/>
      <c r="B270" s="61"/>
      <c r="C270" s="61"/>
    </row>
    <row r="271" spans="1:3">
      <c r="A271" s="60"/>
      <c r="B271" s="61"/>
      <c r="C271" s="61"/>
    </row>
    <row r="272" spans="1:3">
      <c r="A272" s="60"/>
      <c r="B272" s="61"/>
      <c r="C272" s="61"/>
    </row>
    <row r="273" spans="1:3">
      <c r="A273" s="60"/>
      <c r="B273" s="61"/>
      <c r="C273" s="61"/>
    </row>
    <row r="274" spans="1:3">
      <c r="A274" s="60"/>
      <c r="B274" s="61"/>
      <c r="C274" s="61"/>
    </row>
    <row r="275" spans="1:3">
      <c r="A275" s="60"/>
      <c r="B275" s="61"/>
      <c r="C275" s="61"/>
    </row>
    <row r="276" spans="1:3">
      <c r="A276" s="60"/>
      <c r="B276" s="61"/>
      <c r="C276" s="61"/>
    </row>
    <row r="277" spans="1:3">
      <c r="A277" s="60"/>
      <c r="B277" s="61"/>
      <c r="C277" s="61"/>
    </row>
    <row r="278" spans="1:3">
      <c r="A278" s="60"/>
      <c r="B278" s="61"/>
      <c r="C278" s="61"/>
    </row>
    <row r="279" spans="1:3">
      <c r="A279" s="60"/>
      <c r="B279" s="61"/>
      <c r="C279" s="61"/>
    </row>
    <row r="280" spans="1:3">
      <c r="A280" s="60"/>
      <c r="B280" s="61"/>
      <c r="C280" s="61"/>
    </row>
    <row r="281" spans="1:3">
      <c r="A281" s="60"/>
      <c r="B281" s="61"/>
      <c r="C281" s="61"/>
    </row>
    <row r="282" spans="1:3">
      <c r="A282" s="60"/>
      <c r="B282" s="61"/>
      <c r="C282" s="61"/>
    </row>
    <row r="283" spans="1:3">
      <c r="A283" s="60"/>
      <c r="B283" s="61"/>
      <c r="C283" s="61"/>
    </row>
  </sheetData>
  <sheetProtection selectLockedCells="1"/>
  <mergeCells count="218">
    <mergeCell ref="AS49:AS50"/>
    <mergeCell ref="AS51:AS52"/>
    <mergeCell ref="AS53:AS54"/>
    <mergeCell ref="AS55:AS56"/>
    <mergeCell ref="AR53:AR54"/>
    <mergeCell ref="AN55:AN56"/>
    <mergeCell ref="AO55:AO56"/>
    <mergeCell ref="AP55:AP56"/>
    <mergeCell ref="AQ55:AQ56"/>
    <mergeCell ref="AR55:AR56"/>
    <mergeCell ref="AN53:AN54"/>
    <mergeCell ref="AO53:AO54"/>
    <mergeCell ref="AP53:AP54"/>
    <mergeCell ref="AQ53:AQ54"/>
    <mergeCell ref="AR49:AR50"/>
    <mergeCell ref="AN51:AN52"/>
    <mergeCell ref="AO51:AO52"/>
    <mergeCell ref="AP51:AP52"/>
    <mergeCell ref="AQ51:AQ52"/>
    <mergeCell ref="AR51:AR52"/>
    <mergeCell ref="AN49:AN50"/>
    <mergeCell ref="AO49:AO50"/>
    <mergeCell ref="AP49:AP50"/>
    <mergeCell ref="AQ49:AQ50"/>
    <mergeCell ref="AB55:AB56"/>
    <mergeCell ref="AC55:AC56"/>
    <mergeCell ref="AD51:AD52"/>
    <mergeCell ref="AE51:AE52"/>
    <mergeCell ref="AL49:AL50"/>
    <mergeCell ref="AM49:AM50"/>
    <mergeCell ref="AL51:AL52"/>
    <mergeCell ref="AM51:AM52"/>
    <mergeCell ref="AJ53:AJ54"/>
    <mergeCell ref="AK53:AK54"/>
    <mergeCell ref="AJ51:AJ52"/>
    <mergeCell ref="AK51:AK52"/>
    <mergeCell ref="AH49:AH50"/>
    <mergeCell ref="AI49:AI50"/>
    <mergeCell ref="AJ49:AJ50"/>
    <mergeCell ref="AK49:AK50"/>
    <mergeCell ref="AL53:AL54"/>
    <mergeCell ref="AM53:AM54"/>
    <mergeCell ref="AH51:AH52"/>
    <mergeCell ref="AI51:AI52"/>
    <mergeCell ref="AH53:AH54"/>
    <mergeCell ref="AI53:AI54"/>
    <mergeCell ref="AB49:AB50"/>
    <mergeCell ref="AC49:AC50"/>
    <mergeCell ref="AD49:AD50"/>
    <mergeCell ref="AE49:AE50"/>
    <mergeCell ref="AF53:AF54"/>
    <mergeCell ref="AG53:AG54"/>
    <mergeCell ref="AB51:AB52"/>
    <mergeCell ref="AC51:AC52"/>
    <mergeCell ref="AF49:AF50"/>
    <mergeCell ref="AG49:AG50"/>
    <mergeCell ref="AB53:AB54"/>
    <mergeCell ref="AC53:AC54"/>
    <mergeCell ref="S49:S50"/>
    <mergeCell ref="T53:T54"/>
    <mergeCell ref="U53:U54"/>
    <mergeCell ref="S53:S54"/>
    <mergeCell ref="AA53:AA54"/>
    <mergeCell ref="V51:V52"/>
    <mergeCell ref="W51:W52"/>
    <mergeCell ref="Z49:Z50"/>
    <mergeCell ref="AA49:AA50"/>
    <mergeCell ref="Z51:Z52"/>
    <mergeCell ref="AA51:AA52"/>
    <mergeCell ref="X51:X52"/>
    <mergeCell ref="Y51:Y52"/>
    <mergeCell ref="V49:V50"/>
    <mergeCell ref="W49:W50"/>
    <mergeCell ref="X49:X50"/>
    <mergeCell ref="Y49:Y50"/>
    <mergeCell ref="Z53:Z54"/>
    <mergeCell ref="A155:AM155"/>
    <mergeCell ref="A137:AM137"/>
    <mergeCell ref="A152:AM152"/>
    <mergeCell ref="A154:AM154"/>
    <mergeCell ref="D124:AM124"/>
    <mergeCell ref="V55:V56"/>
    <mergeCell ref="W55:W56"/>
    <mergeCell ref="X55:X56"/>
    <mergeCell ref="Y55:Y56"/>
    <mergeCell ref="AL55:AL56"/>
    <mergeCell ref="AM55:AM56"/>
    <mergeCell ref="AH55:AH56"/>
    <mergeCell ref="AI55:AI56"/>
    <mergeCell ref="AJ55:AJ56"/>
    <mergeCell ref="AK55:AK56"/>
    <mergeCell ref="T55:T56"/>
    <mergeCell ref="U55:U56"/>
    <mergeCell ref="D101:AM101"/>
    <mergeCell ref="Z55:Z56"/>
    <mergeCell ref="AA55:AA56"/>
    <mergeCell ref="N55:N56"/>
    <mergeCell ref="O55:O56"/>
    <mergeCell ref="P55:P56"/>
    <mergeCell ref="Q55:Q56"/>
    <mergeCell ref="L49:L50"/>
    <mergeCell ref="M49:M50"/>
    <mergeCell ref="N49:N50"/>
    <mergeCell ref="O49:O50"/>
    <mergeCell ref="P49:P50"/>
    <mergeCell ref="S55:S56"/>
    <mergeCell ref="R53:R54"/>
    <mergeCell ref="A153:AM153"/>
    <mergeCell ref="AN132:AQ132"/>
    <mergeCell ref="AN125:AQ125"/>
    <mergeCell ref="P53:P54"/>
    <mergeCell ref="R51:R52"/>
    <mergeCell ref="L53:L54"/>
    <mergeCell ref="M53:M54"/>
    <mergeCell ref="Q53:Q54"/>
    <mergeCell ref="R55:R56"/>
    <mergeCell ref="P51:P52"/>
    <mergeCell ref="Q51:Q52"/>
    <mergeCell ref="T49:T50"/>
    <mergeCell ref="U49:U50"/>
    <mergeCell ref="T51:T52"/>
    <mergeCell ref="U51:U52"/>
    <mergeCell ref="V53:V54"/>
    <mergeCell ref="W53:W54"/>
    <mergeCell ref="Q49:Q50"/>
    <mergeCell ref="R49:R50"/>
    <mergeCell ref="AR125:AS125"/>
    <mergeCell ref="AN126:AQ126"/>
    <mergeCell ref="AR126:AS126"/>
    <mergeCell ref="AN131:AQ131"/>
    <mergeCell ref="AR131:AS131"/>
    <mergeCell ref="AN152:AR152"/>
    <mergeCell ref="A123:AS123"/>
    <mergeCell ref="J49:J50"/>
    <mergeCell ref="K49:K50"/>
    <mergeCell ref="AR132:AS132"/>
    <mergeCell ref="A133:AM133"/>
    <mergeCell ref="A136:AM136"/>
    <mergeCell ref="AN127:AQ127"/>
    <mergeCell ref="AR127:AS127"/>
    <mergeCell ref="AN128:AQ128"/>
    <mergeCell ref="AR129:AS129"/>
    <mergeCell ref="AN130:AQ130"/>
    <mergeCell ref="AR130:AS130"/>
    <mergeCell ref="L55:L56"/>
    <mergeCell ref="M55:M56"/>
    <mergeCell ref="L51:L52"/>
    <mergeCell ref="M51:M52"/>
    <mergeCell ref="AN6:AS7"/>
    <mergeCell ref="AB7:AG7"/>
    <mergeCell ref="AH7:AM7"/>
    <mergeCell ref="D10:AM10"/>
    <mergeCell ref="AN27:AS27"/>
    <mergeCell ref="AF8:AF9"/>
    <mergeCell ref="AG8:AG9"/>
    <mergeCell ref="AH8:AI8"/>
    <mergeCell ref="AJ8:AK8"/>
    <mergeCell ref="AL8:AL9"/>
    <mergeCell ref="AM8:AM9"/>
    <mergeCell ref="V8:W8"/>
    <mergeCell ref="X8:Y8"/>
    <mergeCell ref="P8:Q8"/>
    <mergeCell ref="R8:S8"/>
    <mergeCell ref="Z8:Z9"/>
    <mergeCell ref="AA8:AA9"/>
    <mergeCell ref="U8:U9"/>
    <mergeCell ref="D8:E8"/>
    <mergeCell ref="F8:G8"/>
    <mergeCell ref="AR8:AR9"/>
    <mergeCell ref="AS8:AS9"/>
    <mergeCell ref="J51:J52"/>
    <mergeCell ref="K51:K52"/>
    <mergeCell ref="J53:J54"/>
    <mergeCell ref="K53:K54"/>
    <mergeCell ref="D55:D56"/>
    <mergeCell ref="J55:J56"/>
    <mergeCell ref="K55:K56"/>
    <mergeCell ref="AR128:AS128"/>
    <mergeCell ref="AN129:AQ129"/>
    <mergeCell ref="N53:N54"/>
    <mergeCell ref="O53:O54"/>
    <mergeCell ref="N51:N52"/>
    <mergeCell ref="O51:O52"/>
    <mergeCell ref="X53:X54"/>
    <mergeCell ref="Y53:Y54"/>
    <mergeCell ref="S51:S52"/>
    <mergeCell ref="AF51:AF52"/>
    <mergeCell ref="AG51:AG52"/>
    <mergeCell ref="AD55:AD56"/>
    <mergeCell ref="AE55:AE56"/>
    <mergeCell ref="AD53:AD54"/>
    <mergeCell ref="AE53:AE54"/>
    <mergeCell ref="AF55:AF56"/>
    <mergeCell ref="AG55:AG56"/>
    <mergeCell ref="A1:AS1"/>
    <mergeCell ref="A2:AS2"/>
    <mergeCell ref="A3:AS3"/>
    <mergeCell ref="A4:AS4"/>
    <mergeCell ref="A5:AS5"/>
    <mergeCell ref="A6:A9"/>
    <mergeCell ref="AB8:AC8"/>
    <mergeCell ref="AD8:AE8"/>
    <mergeCell ref="H8:H9"/>
    <mergeCell ref="I8:I9"/>
    <mergeCell ref="J8:K8"/>
    <mergeCell ref="L8:M8"/>
    <mergeCell ref="N8:N9"/>
    <mergeCell ref="O8:O9"/>
    <mergeCell ref="B6:B9"/>
    <mergeCell ref="C6:C9"/>
    <mergeCell ref="D7:I7"/>
    <mergeCell ref="J7:O7"/>
    <mergeCell ref="P7:U7"/>
    <mergeCell ref="V7:AA7"/>
    <mergeCell ref="T8:T9"/>
    <mergeCell ref="D6:AM6"/>
    <mergeCell ref="AN8:AO8"/>
    <mergeCell ref="AP8:AQ8"/>
  </mergeCells>
  <phoneticPr fontId="0" type="noConversion"/>
  <pageMargins left="1.4566929133858268" right="0.74803149606299213" top="0.98425196850393704" bottom="0.98425196850393704" header="0.51181102362204722" footer="0.51181102362204722"/>
  <pageSetup paperSize="8" scale="40" firstPageNumber="0" orientation="portrait" verticalDpi="300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6">
    <tabColor indexed="10"/>
  </sheetPr>
  <dimension ref="A1:AT283"/>
  <sheetViews>
    <sheetView view="pageBreakPreview" topLeftCell="A56" zoomScaleNormal="60" zoomScaleSheetLayoutView="100" workbookViewId="0">
      <selection activeCell="A22" sqref="A22"/>
    </sheetView>
  </sheetViews>
  <sheetFormatPr defaultColWidth="10.6640625" defaultRowHeight="15.75"/>
  <cols>
    <col min="1" max="1" width="17.1640625" style="1" customWidth="1"/>
    <col min="2" max="2" width="7.1640625" style="2" customWidth="1"/>
    <col min="3" max="3" width="65.6640625" style="2" customWidth="1"/>
    <col min="4" max="4" width="4.5" style="2" customWidth="1"/>
    <col min="5" max="5" width="7.5" style="2" customWidth="1"/>
    <col min="6" max="6" width="4.5" style="2" customWidth="1"/>
    <col min="7" max="7" width="7.5" style="2" customWidth="1"/>
    <col min="8" max="8" width="6" style="2" customWidth="1"/>
    <col min="9" max="9" width="6" style="65" customWidth="1"/>
    <col min="10" max="10" width="4.5" style="2" customWidth="1"/>
    <col min="11" max="11" width="7.5" style="2" customWidth="1"/>
    <col min="12" max="12" width="4.5" style="2" customWidth="1"/>
    <col min="13" max="13" width="7.5" style="2" customWidth="1"/>
    <col min="14" max="15" width="6" style="2" customWidth="1"/>
    <col min="16" max="16" width="4.5" style="2" customWidth="1"/>
    <col min="17" max="17" width="7.5" style="2" customWidth="1"/>
    <col min="18" max="18" width="4.5" style="2" customWidth="1"/>
    <col min="19" max="19" width="7.5" style="2" customWidth="1"/>
    <col min="20" max="20" width="6" style="2" customWidth="1"/>
    <col min="21" max="21" width="6" style="65" customWidth="1"/>
    <col min="22" max="22" width="4.5" style="2" customWidth="1"/>
    <col min="23" max="23" width="7.5" style="2" customWidth="1"/>
    <col min="24" max="24" width="5.83203125" style="2" customWidth="1"/>
    <col min="25" max="25" width="8.1640625" style="2" bestFit="1" customWidth="1"/>
    <col min="26" max="26" width="5.83203125" style="2" customWidth="1"/>
    <col min="27" max="27" width="5.83203125" style="65" customWidth="1"/>
    <col min="28" max="28" width="5.83203125" style="2" customWidth="1"/>
    <col min="29" max="29" width="8.1640625" style="2" bestFit="1" customWidth="1"/>
    <col min="30" max="30" width="5.83203125" style="2" customWidth="1"/>
    <col min="31" max="31" width="8.1640625" style="2" bestFit="1" customWidth="1"/>
    <col min="32" max="32" width="5.83203125" style="2" customWidth="1"/>
    <col min="33" max="33" width="5.83203125" style="65" customWidth="1"/>
    <col min="34" max="34" width="5.83203125" style="2" customWidth="1"/>
    <col min="35" max="35" width="8.1640625" style="2" bestFit="1" customWidth="1"/>
    <col min="36" max="36" width="5.83203125" style="2" customWidth="1"/>
    <col min="37" max="37" width="8.1640625" style="2" bestFit="1" customWidth="1"/>
    <col min="38" max="38" width="6.5" style="2" bestFit="1" customWidth="1"/>
    <col min="39" max="39" width="6.5" style="65" bestFit="1" customWidth="1"/>
    <col min="40" max="40" width="6.5" style="2" bestFit="1" customWidth="1"/>
    <col min="41" max="41" width="8.1640625" style="2" bestFit="1" customWidth="1"/>
    <col min="42" max="42" width="6.5" style="2" bestFit="1" customWidth="1"/>
    <col min="43" max="43" width="8.1640625" style="2" bestFit="1" customWidth="1"/>
    <col min="44" max="44" width="6.5" style="2" bestFit="1" customWidth="1"/>
    <col min="45" max="45" width="6.83203125" style="2" customWidth="1"/>
    <col min="46" max="57" width="1.83203125" style="2" customWidth="1"/>
    <col min="58" max="58" width="2.33203125" style="2" customWidth="1"/>
    <col min="59" max="16384" width="10.6640625" style="2"/>
  </cols>
  <sheetData>
    <row r="1" spans="1:46" ht="21.95" customHeight="1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</row>
    <row r="2" spans="1:46" ht="21.95" customHeight="1">
      <c r="A2" s="397" t="s">
        <v>66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</row>
    <row r="3" spans="1:46" ht="21.95" customHeight="1">
      <c r="A3" s="449" t="s">
        <v>156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</row>
    <row r="4" spans="1:46" ht="21.95" customHeight="1">
      <c r="A4" s="397" t="s">
        <v>341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</row>
    <row r="5" spans="1:46" ht="21.95" customHeight="1">
      <c r="A5" s="396" t="s">
        <v>1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  <c r="AS5" s="396"/>
    </row>
    <row r="6" spans="1:46" ht="15.75" customHeight="1">
      <c r="A6" s="399" t="s">
        <v>2</v>
      </c>
      <c r="B6" s="404" t="s">
        <v>3</v>
      </c>
      <c r="C6" s="405" t="s">
        <v>4</v>
      </c>
      <c r="D6" s="409" t="s">
        <v>5</v>
      </c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1"/>
      <c r="AN6" s="422" t="s">
        <v>6</v>
      </c>
      <c r="AO6" s="422"/>
      <c r="AP6" s="422"/>
      <c r="AQ6" s="422"/>
      <c r="AR6" s="422"/>
      <c r="AS6" s="422"/>
    </row>
    <row r="7" spans="1:46" ht="15.75" customHeight="1" thickTop="1" thickBot="1">
      <c r="A7" s="399"/>
      <c r="B7" s="404"/>
      <c r="C7" s="405"/>
      <c r="D7" s="406" t="s">
        <v>7</v>
      </c>
      <c r="E7" s="406"/>
      <c r="F7" s="406"/>
      <c r="G7" s="406"/>
      <c r="H7" s="406"/>
      <c r="I7" s="406"/>
      <c r="J7" s="407" t="s">
        <v>8</v>
      </c>
      <c r="K7" s="407"/>
      <c r="L7" s="407"/>
      <c r="M7" s="407"/>
      <c r="N7" s="407"/>
      <c r="O7" s="407"/>
      <c r="P7" s="406" t="s">
        <v>9</v>
      </c>
      <c r="Q7" s="406"/>
      <c r="R7" s="406"/>
      <c r="S7" s="406"/>
      <c r="T7" s="406"/>
      <c r="U7" s="406"/>
      <c r="V7" s="408" t="s">
        <v>10</v>
      </c>
      <c r="W7" s="408"/>
      <c r="X7" s="408"/>
      <c r="Y7" s="408"/>
      <c r="Z7" s="408"/>
      <c r="AA7" s="408"/>
      <c r="AB7" s="406" t="s">
        <v>11</v>
      </c>
      <c r="AC7" s="406"/>
      <c r="AD7" s="406"/>
      <c r="AE7" s="406"/>
      <c r="AF7" s="406"/>
      <c r="AG7" s="406"/>
      <c r="AH7" s="407" t="s">
        <v>12</v>
      </c>
      <c r="AI7" s="407"/>
      <c r="AJ7" s="407"/>
      <c r="AK7" s="407"/>
      <c r="AL7" s="407"/>
      <c r="AM7" s="407"/>
      <c r="AN7" s="422"/>
      <c r="AO7" s="422"/>
      <c r="AP7" s="422"/>
      <c r="AQ7" s="422"/>
      <c r="AR7" s="422"/>
      <c r="AS7" s="422"/>
    </row>
    <row r="8" spans="1:46" ht="15.75" customHeight="1" thickTop="1" thickBot="1">
      <c r="A8" s="399"/>
      <c r="B8" s="404"/>
      <c r="C8" s="405"/>
      <c r="D8" s="400" t="s">
        <v>13</v>
      </c>
      <c r="E8" s="400"/>
      <c r="F8" s="401" t="s">
        <v>14</v>
      </c>
      <c r="G8" s="401"/>
      <c r="H8" s="402" t="s">
        <v>15</v>
      </c>
      <c r="I8" s="403" t="s">
        <v>56</v>
      </c>
      <c r="J8" s="400" t="s">
        <v>13</v>
      </c>
      <c r="K8" s="400"/>
      <c r="L8" s="401" t="s">
        <v>14</v>
      </c>
      <c r="M8" s="401"/>
      <c r="N8" s="402" t="s">
        <v>15</v>
      </c>
      <c r="O8" s="403" t="s">
        <v>56</v>
      </c>
      <c r="P8" s="400" t="s">
        <v>13</v>
      </c>
      <c r="Q8" s="400"/>
      <c r="R8" s="401" t="s">
        <v>14</v>
      </c>
      <c r="S8" s="401"/>
      <c r="T8" s="402" t="s">
        <v>15</v>
      </c>
      <c r="U8" s="403" t="s">
        <v>56</v>
      </c>
      <c r="V8" s="400" t="s">
        <v>13</v>
      </c>
      <c r="W8" s="400"/>
      <c r="X8" s="401" t="s">
        <v>14</v>
      </c>
      <c r="Y8" s="401"/>
      <c r="Z8" s="402" t="s">
        <v>15</v>
      </c>
      <c r="AA8" s="403" t="s">
        <v>56</v>
      </c>
      <c r="AB8" s="400" t="s">
        <v>13</v>
      </c>
      <c r="AC8" s="400"/>
      <c r="AD8" s="401" t="s">
        <v>14</v>
      </c>
      <c r="AE8" s="401"/>
      <c r="AF8" s="402" t="s">
        <v>15</v>
      </c>
      <c r="AG8" s="403" t="s">
        <v>56</v>
      </c>
      <c r="AH8" s="400" t="s">
        <v>13</v>
      </c>
      <c r="AI8" s="400"/>
      <c r="AJ8" s="401" t="s">
        <v>14</v>
      </c>
      <c r="AK8" s="401"/>
      <c r="AL8" s="402" t="s">
        <v>15</v>
      </c>
      <c r="AM8" s="403" t="s">
        <v>56</v>
      </c>
      <c r="AN8" s="400" t="s">
        <v>13</v>
      </c>
      <c r="AO8" s="400"/>
      <c r="AP8" s="401" t="s">
        <v>14</v>
      </c>
      <c r="AQ8" s="401"/>
      <c r="AR8" s="402" t="s">
        <v>15</v>
      </c>
      <c r="AS8" s="427" t="s">
        <v>57</v>
      </c>
      <c r="AT8" s="2" t="str">
        <f>IF(BB16*BC16=0,"",BB16*BC16)</f>
        <v/>
      </c>
    </row>
    <row r="9" spans="1:46" ht="80.099999999999994" customHeight="1" thickTop="1" thickBot="1">
      <c r="A9" s="399"/>
      <c r="B9" s="404"/>
      <c r="C9" s="405"/>
      <c r="D9" s="4" t="s">
        <v>54</v>
      </c>
      <c r="E9" s="3" t="s">
        <v>55</v>
      </c>
      <c r="F9" s="5" t="s">
        <v>54</v>
      </c>
      <c r="G9" s="3" t="s">
        <v>55</v>
      </c>
      <c r="H9" s="402"/>
      <c r="I9" s="403"/>
      <c r="J9" s="4" t="s">
        <v>54</v>
      </c>
      <c r="K9" s="3" t="s">
        <v>55</v>
      </c>
      <c r="L9" s="5" t="s">
        <v>54</v>
      </c>
      <c r="M9" s="3" t="s">
        <v>55</v>
      </c>
      <c r="N9" s="402"/>
      <c r="O9" s="403"/>
      <c r="P9" s="4" t="s">
        <v>54</v>
      </c>
      <c r="Q9" s="3" t="s">
        <v>55</v>
      </c>
      <c r="R9" s="5" t="s">
        <v>54</v>
      </c>
      <c r="S9" s="3" t="s">
        <v>55</v>
      </c>
      <c r="T9" s="402"/>
      <c r="U9" s="403"/>
      <c r="V9" s="4" t="s">
        <v>54</v>
      </c>
      <c r="W9" s="3" t="s">
        <v>55</v>
      </c>
      <c r="X9" s="5" t="s">
        <v>54</v>
      </c>
      <c r="Y9" s="3" t="s">
        <v>55</v>
      </c>
      <c r="Z9" s="402"/>
      <c r="AA9" s="403"/>
      <c r="AB9" s="4" t="s">
        <v>54</v>
      </c>
      <c r="AC9" s="3" t="s">
        <v>55</v>
      </c>
      <c r="AD9" s="5" t="s">
        <v>54</v>
      </c>
      <c r="AE9" s="3" t="s">
        <v>55</v>
      </c>
      <c r="AF9" s="402"/>
      <c r="AG9" s="403"/>
      <c r="AH9" s="4" t="s">
        <v>54</v>
      </c>
      <c r="AI9" s="3" t="s">
        <v>55</v>
      </c>
      <c r="AJ9" s="5" t="s">
        <v>54</v>
      </c>
      <c r="AK9" s="3" t="s">
        <v>55</v>
      </c>
      <c r="AL9" s="402"/>
      <c r="AM9" s="403"/>
      <c r="AN9" s="4" t="s">
        <v>54</v>
      </c>
      <c r="AO9" s="3" t="s">
        <v>55</v>
      </c>
      <c r="AP9" s="5" t="s">
        <v>54</v>
      </c>
      <c r="AQ9" s="3" t="s">
        <v>55</v>
      </c>
      <c r="AR9" s="402"/>
      <c r="AS9" s="427"/>
    </row>
    <row r="10" spans="1:46" s="10" customFormat="1" ht="15.75" customHeight="1">
      <c r="A10" s="6">
        <v>1</v>
      </c>
      <c r="B10" s="7"/>
      <c r="C10" s="98" t="s">
        <v>16</v>
      </c>
      <c r="D10" s="423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100"/>
      <c r="AO10" s="8" t="str">
        <f>IF(AN10=0,"",AN10)</f>
        <v/>
      </c>
      <c r="AP10" s="8"/>
      <c r="AQ10" s="8"/>
      <c r="AR10" s="8"/>
      <c r="AS10" s="9"/>
    </row>
    <row r="11" spans="1:46" s="335" customFormat="1" ht="15.75" customHeight="1">
      <c r="A11" s="280" t="s">
        <v>282</v>
      </c>
      <c r="B11" s="12" t="s">
        <v>17</v>
      </c>
      <c r="C11" s="113" t="s">
        <v>279</v>
      </c>
      <c r="D11" s="137">
        <v>2</v>
      </c>
      <c r="E11" s="14">
        <f t="shared" ref="E11:E25" si="0">IF(D11*15=0,"",D11*15)</f>
        <v>30</v>
      </c>
      <c r="F11" s="117"/>
      <c r="G11" s="14" t="str">
        <f t="shared" ref="G11:G25" si="1">IF(F11*15=0,"",F11*15)</f>
        <v/>
      </c>
      <c r="H11" s="138">
        <v>2</v>
      </c>
      <c r="I11" s="139" t="s">
        <v>235</v>
      </c>
      <c r="J11" s="118"/>
      <c r="K11" s="14" t="str">
        <f t="shared" ref="K11:K25" si="2">IF(J11*15=0,"",J11*15)</f>
        <v/>
      </c>
      <c r="L11" s="119"/>
      <c r="M11" s="14" t="str">
        <f t="shared" ref="M11:M25" si="3">IF(L11*15=0,"",L11*15)</f>
        <v/>
      </c>
      <c r="N11" s="119"/>
      <c r="O11" s="19"/>
      <c r="P11" s="117"/>
      <c r="Q11" s="14" t="str">
        <f t="shared" ref="Q11:Q25" si="4">IF(P11*15=0,"",P11*15)</f>
        <v/>
      </c>
      <c r="R11" s="117"/>
      <c r="S11" s="14" t="str">
        <f t="shared" ref="S11:S25" si="5">IF(R11*15=0,"",R11*15)</f>
        <v/>
      </c>
      <c r="T11" s="119"/>
      <c r="U11" s="20"/>
      <c r="V11" s="118"/>
      <c r="W11" s="14" t="str">
        <f t="shared" ref="W11:W24" si="6">IF(V11*15=0,"",V11*15)</f>
        <v/>
      </c>
      <c r="X11" s="117"/>
      <c r="Y11" s="14" t="str">
        <f t="shared" ref="Y11:Y24" si="7">IF(X11*15=0,"",X11*15)</f>
        <v/>
      </c>
      <c r="Z11" s="119"/>
      <c r="AA11" s="71"/>
      <c r="AB11" s="118"/>
      <c r="AC11" s="14" t="str">
        <f t="shared" ref="AC11:AC25" si="8">IF(AB11*15=0,"",AB11*15)</f>
        <v/>
      </c>
      <c r="AD11" s="119"/>
      <c r="AE11" s="14" t="str">
        <f t="shared" ref="AE11:AE25" si="9">IF(AD11*15=0,"",AD11*15)</f>
        <v/>
      </c>
      <c r="AF11" s="119"/>
      <c r="AG11" s="19"/>
      <c r="AH11" s="117"/>
      <c r="AI11" s="14" t="str">
        <f t="shared" ref="AI11:AI25" si="10">IF(AH11*15=0,"",AH11*15)</f>
        <v/>
      </c>
      <c r="AJ11" s="117"/>
      <c r="AK11" s="14" t="str">
        <f t="shared" ref="AK11:AK25" si="11">IF(AJ11*15=0,"",AJ11*15)</f>
        <v/>
      </c>
      <c r="AL11" s="119"/>
      <c r="AM11" s="15"/>
      <c r="AN11" s="16">
        <f t="shared" ref="AN11:AN25" si="12">IF(D11+J11+P11+V11+AB11+AH11=0,"",D11+J11+P11+V11+AB11+AH11)</f>
        <v>2</v>
      </c>
      <c r="AO11" s="14">
        <f t="shared" ref="AO11:AO24" si="13">IF((D11+J11+P11+V11+AB11+AH11)*15=0,"",(D11+J11+P11+V11+AB11+AH11)*15)</f>
        <v>30</v>
      </c>
      <c r="AP11" s="17" t="str">
        <f t="shared" ref="AP11:AP25" si="14">IF(F11+L11+R11+X11+AD11+AJ11=0,"",F11+L11+R11+X11+AD11+AJ11)</f>
        <v/>
      </c>
      <c r="AQ11" s="14" t="str">
        <f t="shared" ref="AQ11:AQ24" si="15">IF((F11+L11+R11+X11+AD11+AJ11)*15=0,"",(F11+L11+R11+X11+AD11+AJ11)*15)</f>
        <v/>
      </c>
      <c r="AR11" s="17">
        <f t="shared" ref="AR11:AR25" si="16">IF(H11+N11+T11+Z11+AF11+AL11=0,"",H11+N11+T11+Z11+AF11+AL11)</f>
        <v>2</v>
      </c>
      <c r="AS11" s="18">
        <f t="shared" ref="AS11:AS25" si="17">IF(D11+F11+J11+L11+P11+R11+V11+X11+AB11+AD11+AH11+AJ11=0,"",D11+F11+J11+L11+P11+R11+V11+X11+AB11+AD11+AH11+AJ11)</f>
        <v>2</v>
      </c>
    </row>
    <row r="12" spans="1:46" s="335" customFormat="1" ht="15.75" customHeight="1">
      <c r="A12" s="280" t="s">
        <v>298</v>
      </c>
      <c r="B12" s="12" t="s">
        <v>17</v>
      </c>
      <c r="C12" s="113" t="s">
        <v>68</v>
      </c>
      <c r="D12" s="336">
        <v>2</v>
      </c>
      <c r="E12" s="14">
        <f t="shared" si="0"/>
        <v>30</v>
      </c>
      <c r="F12" s="120"/>
      <c r="G12" s="14" t="str">
        <f t="shared" si="1"/>
        <v/>
      </c>
      <c r="H12" s="337">
        <v>2</v>
      </c>
      <c r="I12" s="139" t="s">
        <v>17</v>
      </c>
      <c r="J12" s="121"/>
      <c r="K12" s="14" t="str">
        <f t="shared" si="2"/>
        <v/>
      </c>
      <c r="L12" s="122"/>
      <c r="M12" s="14" t="str">
        <f t="shared" si="3"/>
        <v/>
      </c>
      <c r="N12" s="123"/>
      <c r="O12" s="19"/>
      <c r="P12" s="120"/>
      <c r="Q12" s="14" t="str">
        <f t="shared" si="4"/>
        <v/>
      </c>
      <c r="R12" s="120"/>
      <c r="S12" s="14" t="str">
        <f t="shared" si="5"/>
        <v/>
      </c>
      <c r="T12" s="123"/>
      <c r="U12" s="20"/>
      <c r="V12" s="121"/>
      <c r="W12" s="14" t="str">
        <f t="shared" si="6"/>
        <v/>
      </c>
      <c r="X12" s="120"/>
      <c r="Y12" s="14" t="str">
        <f t="shared" si="7"/>
        <v/>
      </c>
      <c r="Z12" s="123"/>
      <c r="AA12" s="71"/>
      <c r="AB12" s="121"/>
      <c r="AC12" s="14" t="str">
        <f t="shared" si="8"/>
        <v/>
      </c>
      <c r="AD12" s="122"/>
      <c r="AE12" s="14" t="str">
        <f t="shared" si="9"/>
        <v/>
      </c>
      <c r="AF12" s="123"/>
      <c r="AG12" s="19"/>
      <c r="AH12" s="120"/>
      <c r="AI12" s="14" t="str">
        <f t="shared" si="10"/>
        <v/>
      </c>
      <c r="AJ12" s="120"/>
      <c r="AK12" s="14" t="str">
        <f t="shared" si="11"/>
        <v/>
      </c>
      <c r="AL12" s="123"/>
      <c r="AM12" s="15"/>
      <c r="AN12" s="16">
        <f t="shared" si="12"/>
        <v>2</v>
      </c>
      <c r="AO12" s="14">
        <f t="shared" si="13"/>
        <v>30</v>
      </c>
      <c r="AP12" s="17" t="str">
        <f t="shared" si="14"/>
        <v/>
      </c>
      <c r="AQ12" s="14" t="str">
        <f t="shared" si="15"/>
        <v/>
      </c>
      <c r="AR12" s="17">
        <f t="shared" si="16"/>
        <v>2</v>
      </c>
      <c r="AS12" s="18">
        <f t="shared" si="17"/>
        <v>2</v>
      </c>
    </row>
    <row r="13" spans="1:46" s="335" customFormat="1" ht="15.75" customHeight="1">
      <c r="A13" s="280" t="s">
        <v>304</v>
      </c>
      <c r="B13" s="12" t="s">
        <v>17</v>
      </c>
      <c r="C13" s="114" t="s">
        <v>78</v>
      </c>
      <c r="D13" s="176">
        <v>1</v>
      </c>
      <c r="E13" s="14">
        <f t="shared" si="0"/>
        <v>15</v>
      </c>
      <c r="F13" s="120"/>
      <c r="G13" s="14" t="str">
        <f t="shared" si="1"/>
        <v/>
      </c>
      <c r="H13" s="139">
        <v>2</v>
      </c>
      <c r="I13" s="139" t="s">
        <v>235</v>
      </c>
      <c r="J13" s="121"/>
      <c r="K13" s="14" t="str">
        <f t="shared" si="2"/>
        <v/>
      </c>
      <c r="L13" s="122"/>
      <c r="M13" s="14" t="str">
        <f t="shared" si="3"/>
        <v/>
      </c>
      <c r="N13" s="123"/>
      <c r="O13" s="19"/>
      <c r="P13" s="120"/>
      <c r="Q13" s="14" t="str">
        <f t="shared" si="4"/>
        <v/>
      </c>
      <c r="R13" s="120"/>
      <c r="S13" s="14" t="str">
        <f t="shared" si="5"/>
        <v/>
      </c>
      <c r="T13" s="123"/>
      <c r="U13" s="20"/>
      <c r="V13" s="121"/>
      <c r="W13" s="14" t="str">
        <f t="shared" si="6"/>
        <v/>
      </c>
      <c r="X13" s="120"/>
      <c r="Y13" s="14" t="str">
        <f t="shared" si="7"/>
        <v/>
      </c>
      <c r="Z13" s="123"/>
      <c r="AA13" s="71"/>
      <c r="AB13" s="121"/>
      <c r="AC13" s="14" t="str">
        <f t="shared" si="8"/>
        <v/>
      </c>
      <c r="AD13" s="122"/>
      <c r="AE13" s="14" t="str">
        <f t="shared" si="9"/>
        <v/>
      </c>
      <c r="AF13" s="123"/>
      <c r="AG13" s="19"/>
      <c r="AH13" s="120"/>
      <c r="AI13" s="14" t="str">
        <f t="shared" si="10"/>
        <v/>
      </c>
      <c r="AJ13" s="120"/>
      <c r="AK13" s="14" t="str">
        <f t="shared" si="11"/>
        <v/>
      </c>
      <c r="AL13" s="123"/>
      <c r="AM13" s="15"/>
      <c r="AN13" s="16">
        <f t="shared" si="12"/>
        <v>1</v>
      </c>
      <c r="AO13" s="14">
        <f t="shared" si="13"/>
        <v>15</v>
      </c>
      <c r="AP13" s="17" t="str">
        <f t="shared" si="14"/>
        <v/>
      </c>
      <c r="AQ13" s="14" t="str">
        <f t="shared" si="15"/>
        <v/>
      </c>
      <c r="AR13" s="17">
        <f t="shared" si="16"/>
        <v>2</v>
      </c>
      <c r="AS13" s="18">
        <f t="shared" si="17"/>
        <v>1</v>
      </c>
    </row>
    <row r="14" spans="1:46" s="335" customFormat="1" ht="15.75" customHeight="1">
      <c r="A14" s="280" t="s">
        <v>278</v>
      </c>
      <c r="B14" s="12" t="s">
        <v>17</v>
      </c>
      <c r="C14" s="113" t="s">
        <v>69</v>
      </c>
      <c r="D14" s="140">
        <v>3</v>
      </c>
      <c r="E14" s="14">
        <f t="shared" si="0"/>
        <v>45</v>
      </c>
      <c r="F14" s="120"/>
      <c r="G14" s="14" t="str">
        <f t="shared" si="1"/>
        <v/>
      </c>
      <c r="H14" s="139">
        <v>2</v>
      </c>
      <c r="I14" s="139" t="s">
        <v>17</v>
      </c>
      <c r="J14" s="121"/>
      <c r="K14" s="14" t="str">
        <f t="shared" si="2"/>
        <v/>
      </c>
      <c r="L14" s="122"/>
      <c r="M14" s="14" t="str">
        <f t="shared" si="3"/>
        <v/>
      </c>
      <c r="N14" s="123"/>
      <c r="O14" s="19"/>
      <c r="P14" s="120"/>
      <c r="Q14" s="14" t="str">
        <f t="shared" si="4"/>
        <v/>
      </c>
      <c r="R14" s="120"/>
      <c r="S14" s="14" t="str">
        <f t="shared" si="5"/>
        <v/>
      </c>
      <c r="T14" s="123"/>
      <c r="U14" s="20"/>
      <c r="V14" s="121"/>
      <c r="W14" s="14" t="str">
        <f t="shared" si="6"/>
        <v/>
      </c>
      <c r="X14" s="120"/>
      <c r="Y14" s="14" t="str">
        <f t="shared" si="7"/>
        <v/>
      </c>
      <c r="Z14" s="123"/>
      <c r="AA14" s="71"/>
      <c r="AB14" s="121"/>
      <c r="AC14" s="14" t="str">
        <f t="shared" si="8"/>
        <v/>
      </c>
      <c r="AD14" s="122"/>
      <c r="AE14" s="14" t="str">
        <f t="shared" si="9"/>
        <v/>
      </c>
      <c r="AF14" s="123"/>
      <c r="AG14" s="19"/>
      <c r="AH14" s="120"/>
      <c r="AI14" s="14" t="str">
        <f t="shared" si="10"/>
        <v/>
      </c>
      <c r="AJ14" s="120"/>
      <c r="AK14" s="14" t="str">
        <f t="shared" si="11"/>
        <v/>
      </c>
      <c r="AL14" s="123"/>
      <c r="AM14" s="15"/>
      <c r="AN14" s="16">
        <f t="shared" si="12"/>
        <v>3</v>
      </c>
      <c r="AO14" s="14">
        <f t="shared" si="13"/>
        <v>45</v>
      </c>
      <c r="AP14" s="17" t="str">
        <f t="shared" si="14"/>
        <v/>
      </c>
      <c r="AQ14" s="14" t="str">
        <f t="shared" si="15"/>
        <v/>
      </c>
      <c r="AR14" s="17">
        <f t="shared" si="16"/>
        <v>2</v>
      </c>
      <c r="AS14" s="18">
        <f t="shared" si="17"/>
        <v>3</v>
      </c>
    </row>
    <row r="15" spans="1:46" s="335" customFormat="1" ht="15.75" customHeight="1">
      <c r="A15" s="280" t="s">
        <v>71</v>
      </c>
      <c r="B15" s="12" t="s">
        <v>17</v>
      </c>
      <c r="C15" s="113" t="s">
        <v>70</v>
      </c>
      <c r="D15" s="140">
        <v>3</v>
      </c>
      <c r="E15" s="14">
        <f t="shared" si="0"/>
        <v>45</v>
      </c>
      <c r="F15" s="120"/>
      <c r="G15" s="14" t="str">
        <f t="shared" si="1"/>
        <v/>
      </c>
      <c r="H15" s="139">
        <v>2</v>
      </c>
      <c r="I15" s="338" t="s">
        <v>17</v>
      </c>
      <c r="J15" s="121"/>
      <c r="K15" s="14" t="str">
        <f t="shared" si="2"/>
        <v/>
      </c>
      <c r="L15" s="122"/>
      <c r="M15" s="14" t="str">
        <f t="shared" si="3"/>
        <v/>
      </c>
      <c r="N15" s="123"/>
      <c r="O15" s="19"/>
      <c r="P15" s="120"/>
      <c r="Q15" s="14" t="str">
        <f t="shared" si="4"/>
        <v/>
      </c>
      <c r="R15" s="120"/>
      <c r="S15" s="14" t="str">
        <f t="shared" si="5"/>
        <v/>
      </c>
      <c r="T15" s="123"/>
      <c r="U15" s="20"/>
      <c r="V15" s="121"/>
      <c r="W15" s="14" t="str">
        <f t="shared" si="6"/>
        <v/>
      </c>
      <c r="X15" s="120"/>
      <c r="Y15" s="14" t="str">
        <f t="shared" si="7"/>
        <v/>
      </c>
      <c r="Z15" s="123"/>
      <c r="AA15" s="71"/>
      <c r="AB15" s="121"/>
      <c r="AC15" s="14" t="str">
        <f t="shared" si="8"/>
        <v/>
      </c>
      <c r="AD15" s="122"/>
      <c r="AE15" s="14" t="str">
        <f t="shared" si="9"/>
        <v/>
      </c>
      <c r="AF15" s="123"/>
      <c r="AG15" s="19"/>
      <c r="AH15" s="120"/>
      <c r="AI15" s="14" t="str">
        <f t="shared" si="10"/>
        <v/>
      </c>
      <c r="AJ15" s="120"/>
      <c r="AK15" s="14" t="str">
        <f t="shared" si="11"/>
        <v/>
      </c>
      <c r="AL15" s="123"/>
      <c r="AM15" s="15"/>
      <c r="AN15" s="16">
        <f t="shared" si="12"/>
        <v>3</v>
      </c>
      <c r="AO15" s="14">
        <f t="shared" si="13"/>
        <v>45</v>
      </c>
      <c r="AP15" s="17" t="str">
        <f t="shared" si="14"/>
        <v/>
      </c>
      <c r="AQ15" s="14" t="str">
        <f t="shared" si="15"/>
        <v/>
      </c>
      <c r="AR15" s="17">
        <f t="shared" si="16"/>
        <v>2</v>
      </c>
      <c r="AS15" s="18">
        <f t="shared" si="17"/>
        <v>3</v>
      </c>
    </row>
    <row r="16" spans="1:46" s="335" customFormat="1" ht="15.75" customHeight="1">
      <c r="A16" s="280" t="s">
        <v>275</v>
      </c>
      <c r="B16" s="12" t="s">
        <v>17</v>
      </c>
      <c r="C16" s="113" t="s">
        <v>73</v>
      </c>
      <c r="D16" s="120"/>
      <c r="E16" s="14" t="str">
        <f t="shared" si="0"/>
        <v/>
      </c>
      <c r="F16" s="120"/>
      <c r="G16" s="14" t="str">
        <f t="shared" si="1"/>
        <v/>
      </c>
      <c r="H16" s="123"/>
      <c r="I16" s="67"/>
      <c r="J16" s="339">
        <v>2</v>
      </c>
      <c r="K16" s="14">
        <f t="shared" si="2"/>
        <v>30</v>
      </c>
      <c r="L16" s="122"/>
      <c r="M16" s="14" t="str">
        <f t="shared" si="3"/>
        <v/>
      </c>
      <c r="N16" s="340">
        <v>2</v>
      </c>
      <c r="O16" s="141" t="s">
        <v>17</v>
      </c>
      <c r="P16" s="120"/>
      <c r="Q16" s="14" t="str">
        <f t="shared" si="4"/>
        <v/>
      </c>
      <c r="R16" s="120"/>
      <c r="S16" s="14" t="str">
        <f t="shared" si="5"/>
        <v/>
      </c>
      <c r="T16" s="123"/>
      <c r="U16" s="67"/>
      <c r="V16" s="121"/>
      <c r="W16" s="14" t="str">
        <f t="shared" si="6"/>
        <v/>
      </c>
      <c r="X16" s="120"/>
      <c r="Y16" s="14" t="str">
        <f t="shared" si="7"/>
        <v/>
      </c>
      <c r="Z16" s="123"/>
      <c r="AA16" s="70"/>
      <c r="AB16" s="121"/>
      <c r="AC16" s="14" t="str">
        <f t="shared" si="8"/>
        <v/>
      </c>
      <c r="AD16" s="122"/>
      <c r="AE16" s="14" t="str">
        <f t="shared" si="9"/>
        <v/>
      </c>
      <c r="AF16" s="123"/>
      <c r="AG16" s="63"/>
      <c r="AH16" s="120"/>
      <c r="AI16" s="14" t="str">
        <f t="shared" si="10"/>
        <v/>
      </c>
      <c r="AJ16" s="120"/>
      <c r="AK16" s="14" t="str">
        <f t="shared" si="11"/>
        <v/>
      </c>
      <c r="AL16" s="123"/>
      <c r="AM16" s="63"/>
      <c r="AN16" s="16">
        <f t="shared" si="12"/>
        <v>2</v>
      </c>
      <c r="AO16" s="14">
        <f t="shared" si="13"/>
        <v>30</v>
      </c>
      <c r="AP16" s="17" t="str">
        <f t="shared" si="14"/>
        <v/>
      </c>
      <c r="AQ16" s="14" t="str">
        <f t="shared" si="15"/>
        <v/>
      </c>
      <c r="AR16" s="17">
        <f t="shared" si="16"/>
        <v>2</v>
      </c>
      <c r="AS16" s="18">
        <f t="shared" si="17"/>
        <v>2</v>
      </c>
    </row>
    <row r="17" spans="1:45" s="335" customFormat="1" ht="15.75" customHeight="1">
      <c r="A17" s="280" t="s">
        <v>277</v>
      </c>
      <c r="B17" s="12" t="s">
        <v>17</v>
      </c>
      <c r="C17" s="113" t="s">
        <v>74</v>
      </c>
      <c r="D17" s="120"/>
      <c r="E17" s="14" t="str">
        <f t="shared" si="0"/>
        <v/>
      </c>
      <c r="F17" s="120"/>
      <c r="G17" s="14" t="str">
        <f t="shared" si="1"/>
        <v/>
      </c>
      <c r="H17" s="123"/>
      <c r="I17" s="67"/>
      <c r="J17" s="142">
        <v>2</v>
      </c>
      <c r="K17" s="14">
        <f t="shared" si="2"/>
        <v>30</v>
      </c>
      <c r="L17" s="122"/>
      <c r="M17" s="14" t="str">
        <f t="shared" si="3"/>
        <v/>
      </c>
      <c r="N17" s="143">
        <v>2</v>
      </c>
      <c r="O17" s="141" t="s">
        <v>17</v>
      </c>
      <c r="P17" s="120"/>
      <c r="Q17" s="14" t="str">
        <f t="shared" si="4"/>
        <v/>
      </c>
      <c r="R17" s="120"/>
      <c r="S17" s="14" t="str">
        <f t="shared" si="5"/>
        <v/>
      </c>
      <c r="T17" s="123"/>
      <c r="U17" s="67"/>
      <c r="V17" s="121"/>
      <c r="W17" s="14" t="str">
        <f t="shared" si="6"/>
        <v/>
      </c>
      <c r="X17" s="120"/>
      <c r="Y17" s="14" t="str">
        <f t="shared" si="7"/>
        <v/>
      </c>
      <c r="Z17" s="123"/>
      <c r="AA17" s="70"/>
      <c r="AB17" s="121"/>
      <c r="AC17" s="14" t="str">
        <f t="shared" si="8"/>
        <v/>
      </c>
      <c r="AD17" s="122"/>
      <c r="AE17" s="14" t="str">
        <f t="shared" si="9"/>
        <v/>
      </c>
      <c r="AF17" s="123"/>
      <c r="AG17" s="63"/>
      <c r="AH17" s="120"/>
      <c r="AI17" s="14" t="str">
        <f t="shared" si="10"/>
        <v/>
      </c>
      <c r="AJ17" s="120"/>
      <c r="AK17" s="14" t="str">
        <f t="shared" si="11"/>
        <v/>
      </c>
      <c r="AL17" s="123"/>
      <c r="AM17" s="63"/>
      <c r="AN17" s="16">
        <f t="shared" si="12"/>
        <v>2</v>
      </c>
      <c r="AO17" s="14">
        <f t="shared" si="13"/>
        <v>30</v>
      </c>
      <c r="AP17" s="17" t="str">
        <f t="shared" si="14"/>
        <v/>
      </c>
      <c r="AQ17" s="14" t="str">
        <f t="shared" si="15"/>
        <v/>
      </c>
      <c r="AR17" s="17">
        <f t="shared" si="16"/>
        <v>2</v>
      </c>
      <c r="AS17" s="18">
        <f t="shared" si="17"/>
        <v>2</v>
      </c>
    </row>
    <row r="18" spans="1:45" s="335" customFormat="1" ht="14.25" customHeight="1">
      <c r="A18" s="280" t="s">
        <v>323</v>
      </c>
      <c r="B18" s="12" t="s">
        <v>17</v>
      </c>
      <c r="C18" s="113" t="s">
        <v>75</v>
      </c>
      <c r="D18" s="120"/>
      <c r="E18" s="14" t="str">
        <f t="shared" si="0"/>
        <v/>
      </c>
      <c r="F18" s="120"/>
      <c r="G18" s="14" t="str">
        <f t="shared" si="1"/>
        <v/>
      </c>
      <c r="H18" s="123"/>
      <c r="I18" s="67"/>
      <c r="J18" s="144">
        <v>2</v>
      </c>
      <c r="K18" s="14">
        <f t="shared" si="2"/>
        <v>30</v>
      </c>
      <c r="L18" s="122"/>
      <c r="M18" s="14" t="str">
        <f t="shared" si="3"/>
        <v/>
      </c>
      <c r="N18" s="145">
        <v>2</v>
      </c>
      <c r="O18" s="141" t="s">
        <v>235</v>
      </c>
      <c r="P18" s="120"/>
      <c r="Q18" s="14" t="str">
        <f t="shared" si="4"/>
        <v/>
      </c>
      <c r="R18" s="120"/>
      <c r="S18" s="14" t="str">
        <f t="shared" si="5"/>
        <v/>
      </c>
      <c r="T18" s="123"/>
      <c r="U18" s="67"/>
      <c r="V18" s="121"/>
      <c r="W18" s="14" t="str">
        <f t="shared" si="6"/>
        <v/>
      </c>
      <c r="X18" s="120"/>
      <c r="Y18" s="14" t="str">
        <f t="shared" si="7"/>
        <v/>
      </c>
      <c r="Z18" s="123"/>
      <c r="AA18" s="70"/>
      <c r="AB18" s="121"/>
      <c r="AC18" s="14" t="str">
        <f t="shared" si="8"/>
        <v/>
      </c>
      <c r="AD18" s="122"/>
      <c r="AE18" s="14" t="str">
        <f t="shared" si="9"/>
        <v/>
      </c>
      <c r="AF18" s="123"/>
      <c r="AG18" s="63"/>
      <c r="AH18" s="120"/>
      <c r="AI18" s="14" t="str">
        <f t="shared" si="10"/>
        <v/>
      </c>
      <c r="AJ18" s="120"/>
      <c r="AK18" s="14" t="str">
        <f t="shared" si="11"/>
        <v/>
      </c>
      <c r="AL18" s="123"/>
      <c r="AM18" s="63"/>
      <c r="AN18" s="16">
        <f t="shared" si="12"/>
        <v>2</v>
      </c>
      <c r="AO18" s="14">
        <f t="shared" si="13"/>
        <v>30</v>
      </c>
      <c r="AP18" s="17" t="str">
        <f t="shared" si="14"/>
        <v/>
      </c>
      <c r="AQ18" s="14" t="str">
        <f t="shared" si="15"/>
        <v/>
      </c>
      <c r="AR18" s="17">
        <f t="shared" si="16"/>
        <v>2</v>
      </c>
      <c r="AS18" s="18">
        <f t="shared" si="17"/>
        <v>2</v>
      </c>
    </row>
    <row r="19" spans="1:45" s="335" customFormat="1" ht="15.75" customHeight="1">
      <c r="A19" s="280" t="s">
        <v>305</v>
      </c>
      <c r="B19" s="12" t="s">
        <v>17</v>
      </c>
      <c r="C19" s="113" t="s">
        <v>76</v>
      </c>
      <c r="D19" s="120"/>
      <c r="E19" s="14" t="str">
        <f t="shared" si="0"/>
        <v/>
      </c>
      <c r="F19" s="120"/>
      <c r="G19" s="14" t="str">
        <f t="shared" si="1"/>
        <v/>
      </c>
      <c r="H19" s="123"/>
      <c r="I19" s="67"/>
      <c r="J19" s="146">
        <v>2</v>
      </c>
      <c r="K19" s="14">
        <f t="shared" si="2"/>
        <v>30</v>
      </c>
      <c r="L19" s="122"/>
      <c r="M19" s="14" t="str">
        <f t="shared" si="3"/>
        <v/>
      </c>
      <c r="N19" s="139">
        <v>2</v>
      </c>
      <c r="O19" s="141" t="s">
        <v>17</v>
      </c>
      <c r="P19" s="120"/>
      <c r="Q19" s="14" t="str">
        <f t="shared" si="4"/>
        <v/>
      </c>
      <c r="R19" s="120"/>
      <c r="S19" s="14" t="str">
        <f t="shared" si="5"/>
        <v/>
      </c>
      <c r="T19" s="123"/>
      <c r="U19" s="67"/>
      <c r="V19" s="121"/>
      <c r="W19" s="14" t="str">
        <f t="shared" si="6"/>
        <v/>
      </c>
      <c r="X19" s="120"/>
      <c r="Y19" s="14" t="str">
        <f t="shared" si="7"/>
        <v/>
      </c>
      <c r="Z19" s="123"/>
      <c r="AA19" s="70"/>
      <c r="AB19" s="121"/>
      <c r="AC19" s="14" t="str">
        <f t="shared" si="8"/>
        <v/>
      </c>
      <c r="AD19" s="122"/>
      <c r="AE19" s="14" t="str">
        <f t="shared" si="9"/>
        <v/>
      </c>
      <c r="AF19" s="123"/>
      <c r="AG19" s="63"/>
      <c r="AH19" s="120"/>
      <c r="AI19" s="14" t="str">
        <f t="shared" si="10"/>
        <v/>
      </c>
      <c r="AJ19" s="120"/>
      <c r="AK19" s="14" t="str">
        <f t="shared" si="11"/>
        <v/>
      </c>
      <c r="AL19" s="123"/>
      <c r="AM19" s="63"/>
      <c r="AN19" s="16">
        <f t="shared" si="12"/>
        <v>2</v>
      </c>
      <c r="AO19" s="14">
        <f t="shared" si="13"/>
        <v>30</v>
      </c>
      <c r="AP19" s="17" t="str">
        <f t="shared" si="14"/>
        <v/>
      </c>
      <c r="AQ19" s="14" t="str">
        <f t="shared" si="15"/>
        <v/>
      </c>
      <c r="AR19" s="17">
        <f t="shared" si="16"/>
        <v>2</v>
      </c>
      <c r="AS19" s="18">
        <f t="shared" si="17"/>
        <v>2</v>
      </c>
    </row>
    <row r="20" spans="1:45" s="321" customFormat="1" ht="15.75" customHeight="1">
      <c r="A20" s="314" t="s">
        <v>274</v>
      </c>
      <c r="B20" s="359" t="s">
        <v>17</v>
      </c>
      <c r="C20" s="360" t="s">
        <v>77</v>
      </c>
      <c r="D20" s="334"/>
      <c r="E20" s="313" t="str">
        <f t="shared" si="0"/>
        <v/>
      </c>
      <c r="F20" s="333"/>
      <c r="G20" s="313" t="str">
        <f t="shared" si="1"/>
        <v/>
      </c>
      <c r="H20" s="361"/>
      <c r="I20" s="362"/>
      <c r="J20" s="363">
        <v>1</v>
      </c>
      <c r="K20" s="313">
        <f t="shared" si="2"/>
        <v>15</v>
      </c>
      <c r="L20" s="364"/>
      <c r="M20" s="313" t="str">
        <f t="shared" si="3"/>
        <v/>
      </c>
      <c r="N20" s="365">
        <v>2</v>
      </c>
      <c r="O20" s="366" t="s">
        <v>17</v>
      </c>
      <c r="P20" s="333"/>
      <c r="Q20" s="313" t="str">
        <f t="shared" si="4"/>
        <v/>
      </c>
      <c r="R20" s="333"/>
      <c r="S20" s="313" t="str">
        <f t="shared" si="5"/>
        <v/>
      </c>
      <c r="T20" s="361"/>
      <c r="U20" s="362"/>
      <c r="V20" s="334"/>
      <c r="W20" s="313" t="str">
        <f t="shared" si="6"/>
        <v/>
      </c>
      <c r="X20" s="333"/>
      <c r="Y20" s="313" t="str">
        <f t="shared" si="7"/>
        <v/>
      </c>
      <c r="Z20" s="361"/>
      <c r="AA20" s="367"/>
      <c r="AB20" s="334"/>
      <c r="AC20" s="313" t="str">
        <f t="shared" si="8"/>
        <v/>
      </c>
      <c r="AD20" s="364"/>
      <c r="AE20" s="313" t="str">
        <f t="shared" si="9"/>
        <v/>
      </c>
      <c r="AF20" s="361"/>
      <c r="AG20" s="368"/>
      <c r="AH20" s="333"/>
      <c r="AI20" s="313" t="str">
        <f t="shared" si="10"/>
        <v/>
      </c>
      <c r="AJ20" s="333"/>
      <c r="AK20" s="313" t="str">
        <f t="shared" si="11"/>
        <v/>
      </c>
      <c r="AL20" s="361"/>
      <c r="AM20" s="368"/>
      <c r="AN20" s="318">
        <f t="shared" si="12"/>
        <v>1</v>
      </c>
      <c r="AO20" s="313">
        <f t="shared" si="13"/>
        <v>15</v>
      </c>
      <c r="AP20" s="319" t="str">
        <f t="shared" si="14"/>
        <v/>
      </c>
      <c r="AQ20" s="313" t="str">
        <f t="shared" si="15"/>
        <v/>
      </c>
      <c r="AR20" s="319">
        <f t="shared" si="16"/>
        <v>2</v>
      </c>
      <c r="AS20" s="320">
        <f t="shared" si="17"/>
        <v>1</v>
      </c>
    </row>
    <row r="21" spans="1:45" s="335" customFormat="1" ht="15.75" customHeight="1">
      <c r="A21" s="280" t="s">
        <v>276</v>
      </c>
      <c r="B21" s="12" t="s">
        <v>17</v>
      </c>
      <c r="C21" s="114" t="s">
        <v>236</v>
      </c>
      <c r="D21" s="121"/>
      <c r="E21" s="14" t="str">
        <f t="shared" si="0"/>
        <v/>
      </c>
      <c r="F21" s="120"/>
      <c r="G21" s="14" t="str">
        <f t="shared" si="1"/>
        <v/>
      </c>
      <c r="H21" s="123"/>
      <c r="I21" s="67"/>
      <c r="J21" s="121"/>
      <c r="K21" s="14" t="str">
        <f t="shared" si="2"/>
        <v/>
      </c>
      <c r="L21" s="122"/>
      <c r="M21" s="14" t="str">
        <f t="shared" si="3"/>
        <v/>
      </c>
      <c r="N21" s="123"/>
      <c r="O21" s="63"/>
      <c r="P21" s="147">
        <v>2</v>
      </c>
      <c r="Q21" s="14">
        <f t="shared" si="4"/>
        <v>30</v>
      </c>
      <c r="R21" s="120"/>
      <c r="S21" s="14" t="str">
        <f t="shared" si="5"/>
        <v/>
      </c>
      <c r="T21" s="139">
        <v>2</v>
      </c>
      <c r="U21" s="139" t="s">
        <v>17</v>
      </c>
      <c r="V21" s="121"/>
      <c r="W21" s="14" t="str">
        <f t="shared" si="6"/>
        <v/>
      </c>
      <c r="X21" s="120"/>
      <c r="Y21" s="14" t="str">
        <f t="shared" si="7"/>
        <v/>
      </c>
      <c r="Z21" s="123"/>
      <c r="AA21" s="70"/>
      <c r="AB21" s="121"/>
      <c r="AC21" s="14" t="str">
        <f t="shared" si="8"/>
        <v/>
      </c>
      <c r="AD21" s="122"/>
      <c r="AE21" s="14" t="str">
        <f t="shared" si="9"/>
        <v/>
      </c>
      <c r="AF21" s="123"/>
      <c r="AG21" s="63"/>
      <c r="AH21" s="120"/>
      <c r="AI21" s="14" t="str">
        <f t="shared" si="10"/>
        <v/>
      </c>
      <c r="AJ21" s="120"/>
      <c r="AK21" s="14" t="str">
        <f t="shared" si="11"/>
        <v/>
      </c>
      <c r="AL21" s="123"/>
      <c r="AM21" s="63"/>
      <c r="AN21" s="16">
        <f t="shared" si="12"/>
        <v>2</v>
      </c>
      <c r="AO21" s="14">
        <f t="shared" si="13"/>
        <v>30</v>
      </c>
      <c r="AP21" s="17" t="str">
        <f t="shared" si="14"/>
        <v/>
      </c>
      <c r="AQ21" s="14" t="str">
        <f t="shared" si="15"/>
        <v/>
      </c>
      <c r="AR21" s="17">
        <f t="shared" si="16"/>
        <v>2</v>
      </c>
      <c r="AS21" s="18">
        <f t="shared" si="17"/>
        <v>2</v>
      </c>
    </row>
    <row r="22" spans="1:45" s="321" customFormat="1" ht="15.75" customHeight="1">
      <c r="A22" s="314" t="s">
        <v>299</v>
      </c>
      <c r="B22" s="359" t="s">
        <v>17</v>
      </c>
      <c r="C22" s="369" t="s">
        <v>79</v>
      </c>
      <c r="D22" s="334"/>
      <c r="E22" s="313" t="str">
        <f t="shared" si="0"/>
        <v/>
      </c>
      <c r="F22" s="333"/>
      <c r="G22" s="313" t="str">
        <f t="shared" si="1"/>
        <v/>
      </c>
      <c r="H22" s="361"/>
      <c r="I22" s="362"/>
      <c r="J22" s="334"/>
      <c r="K22" s="313" t="str">
        <f t="shared" si="2"/>
        <v/>
      </c>
      <c r="L22" s="364"/>
      <c r="M22" s="313" t="str">
        <f t="shared" si="3"/>
        <v/>
      </c>
      <c r="N22" s="361"/>
      <c r="O22" s="368"/>
      <c r="P22" s="370">
        <v>3</v>
      </c>
      <c r="Q22" s="313">
        <f t="shared" si="4"/>
        <v>45</v>
      </c>
      <c r="R22" s="333"/>
      <c r="S22" s="313" t="str">
        <f t="shared" si="5"/>
        <v/>
      </c>
      <c r="T22" s="371">
        <v>2</v>
      </c>
      <c r="U22" s="371" t="s">
        <v>17</v>
      </c>
      <c r="V22" s="334"/>
      <c r="W22" s="313" t="str">
        <f t="shared" si="6"/>
        <v/>
      </c>
      <c r="X22" s="333"/>
      <c r="Y22" s="313" t="str">
        <f t="shared" si="7"/>
        <v/>
      </c>
      <c r="Z22" s="361"/>
      <c r="AA22" s="367"/>
      <c r="AB22" s="334"/>
      <c r="AC22" s="313" t="str">
        <f t="shared" si="8"/>
        <v/>
      </c>
      <c r="AD22" s="364"/>
      <c r="AE22" s="313" t="str">
        <f t="shared" si="9"/>
        <v/>
      </c>
      <c r="AF22" s="361"/>
      <c r="AG22" s="368"/>
      <c r="AH22" s="333"/>
      <c r="AI22" s="313" t="str">
        <f t="shared" si="10"/>
        <v/>
      </c>
      <c r="AJ22" s="333"/>
      <c r="AK22" s="313" t="str">
        <f t="shared" si="11"/>
        <v/>
      </c>
      <c r="AL22" s="361"/>
      <c r="AM22" s="368"/>
      <c r="AN22" s="318">
        <f t="shared" si="12"/>
        <v>3</v>
      </c>
      <c r="AO22" s="313">
        <f t="shared" si="13"/>
        <v>45</v>
      </c>
      <c r="AP22" s="319" t="str">
        <f t="shared" si="14"/>
        <v/>
      </c>
      <c r="AQ22" s="313" t="str">
        <f t="shared" si="15"/>
        <v/>
      </c>
      <c r="AR22" s="319">
        <f t="shared" si="16"/>
        <v>2</v>
      </c>
      <c r="AS22" s="320">
        <f t="shared" si="17"/>
        <v>3</v>
      </c>
    </row>
    <row r="23" spans="1:45" s="335" customFormat="1" ht="15.75" customHeight="1">
      <c r="A23" s="280" t="s">
        <v>300</v>
      </c>
      <c r="B23" s="12" t="s">
        <v>17</v>
      </c>
      <c r="C23" s="114" t="s">
        <v>80</v>
      </c>
      <c r="D23" s="121"/>
      <c r="E23" s="14" t="str">
        <f t="shared" si="0"/>
        <v/>
      </c>
      <c r="F23" s="120"/>
      <c r="G23" s="14" t="str">
        <f t="shared" si="1"/>
        <v/>
      </c>
      <c r="H23" s="123"/>
      <c r="I23" s="20"/>
      <c r="J23" s="121"/>
      <c r="K23" s="14" t="str">
        <f t="shared" si="2"/>
        <v/>
      </c>
      <c r="L23" s="122"/>
      <c r="M23" s="14" t="str">
        <f t="shared" si="3"/>
        <v/>
      </c>
      <c r="N23" s="123"/>
      <c r="O23" s="19"/>
      <c r="P23" s="139">
        <v>1</v>
      </c>
      <c r="Q23" s="14">
        <f t="shared" si="4"/>
        <v>15</v>
      </c>
      <c r="R23" s="120"/>
      <c r="S23" s="14" t="str">
        <f t="shared" si="5"/>
        <v/>
      </c>
      <c r="T23" s="139">
        <v>2</v>
      </c>
      <c r="U23" s="139" t="s">
        <v>235</v>
      </c>
      <c r="V23" s="121"/>
      <c r="W23" s="14" t="str">
        <f t="shared" si="6"/>
        <v/>
      </c>
      <c r="X23" s="120"/>
      <c r="Y23" s="14" t="str">
        <f t="shared" si="7"/>
        <v/>
      </c>
      <c r="Z23" s="123"/>
      <c r="AA23" s="71"/>
      <c r="AB23" s="121"/>
      <c r="AC23" s="14" t="str">
        <f t="shared" si="8"/>
        <v/>
      </c>
      <c r="AD23" s="122"/>
      <c r="AE23" s="14" t="str">
        <f t="shared" si="9"/>
        <v/>
      </c>
      <c r="AF23" s="123"/>
      <c r="AG23" s="19"/>
      <c r="AH23" s="120"/>
      <c r="AI23" s="14" t="str">
        <f t="shared" si="10"/>
        <v/>
      </c>
      <c r="AJ23" s="120"/>
      <c r="AK23" s="14" t="str">
        <f t="shared" si="11"/>
        <v/>
      </c>
      <c r="AL23" s="123"/>
      <c r="AM23" s="19"/>
      <c r="AN23" s="16">
        <f t="shared" si="12"/>
        <v>1</v>
      </c>
      <c r="AO23" s="14">
        <f t="shared" si="13"/>
        <v>15</v>
      </c>
      <c r="AP23" s="17" t="str">
        <f t="shared" si="14"/>
        <v/>
      </c>
      <c r="AQ23" s="14" t="str">
        <f t="shared" si="15"/>
        <v/>
      </c>
      <c r="AR23" s="17">
        <f t="shared" si="16"/>
        <v>2</v>
      </c>
      <c r="AS23" s="18">
        <f t="shared" si="17"/>
        <v>1</v>
      </c>
    </row>
    <row r="24" spans="1:45" s="335" customFormat="1" ht="15.75" customHeight="1">
      <c r="A24" s="280" t="s">
        <v>306</v>
      </c>
      <c r="B24" s="12" t="s">
        <v>17</v>
      </c>
      <c r="C24" s="114" t="s">
        <v>81</v>
      </c>
      <c r="D24" s="121"/>
      <c r="E24" s="14" t="str">
        <f t="shared" si="0"/>
        <v/>
      </c>
      <c r="F24" s="120"/>
      <c r="G24" s="14" t="str">
        <f t="shared" si="1"/>
        <v/>
      </c>
      <c r="H24" s="123"/>
      <c r="I24" s="20"/>
      <c r="J24" s="121"/>
      <c r="K24" s="14" t="str">
        <f t="shared" si="2"/>
        <v/>
      </c>
      <c r="L24" s="122"/>
      <c r="M24" s="14" t="str">
        <f t="shared" si="3"/>
        <v/>
      </c>
      <c r="N24" s="123"/>
      <c r="O24" s="19"/>
      <c r="P24" s="139">
        <v>2</v>
      </c>
      <c r="Q24" s="14">
        <f t="shared" si="4"/>
        <v>30</v>
      </c>
      <c r="R24" s="120"/>
      <c r="S24" s="14" t="str">
        <f t="shared" si="5"/>
        <v/>
      </c>
      <c r="T24" s="139">
        <v>2</v>
      </c>
      <c r="U24" s="139" t="s">
        <v>17</v>
      </c>
      <c r="V24" s="121"/>
      <c r="W24" s="14" t="str">
        <f t="shared" si="6"/>
        <v/>
      </c>
      <c r="X24" s="120"/>
      <c r="Y24" s="14" t="str">
        <f t="shared" si="7"/>
        <v/>
      </c>
      <c r="Z24" s="123"/>
      <c r="AA24" s="71"/>
      <c r="AB24" s="121"/>
      <c r="AC24" s="14" t="str">
        <f t="shared" si="8"/>
        <v/>
      </c>
      <c r="AD24" s="122"/>
      <c r="AE24" s="14" t="str">
        <f t="shared" si="9"/>
        <v/>
      </c>
      <c r="AF24" s="123"/>
      <c r="AG24" s="19"/>
      <c r="AH24" s="120"/>
      <c r="AI24" s="14" t="str">
        <f t="shared" si="10"/>
        <v/>
      </c>
      <c r="AJ24" s="120"/>
      <c r="AK24" s="14" t="str">
        <f t="shared" si="11"/>
        <v/>
      </c>
      <c r="AL24" s="123"/>
      <c r="AM24" s="19"/>
      <c r="AN24" s="16">
        <f t="shared" si="12"/>
        <v>2</v>
      </c>
      <c r="AO24" s="14">
        <f t="shared" si="13"/>
        <v>30</v>
      </c>
      <c r="AP24" s="17" t="str">
        <f t="shared" si="14"/>
        <v/>
      </c>
      <c r="AQ24" s="14" t="str">
        <f t="shared" si="15"/>
        <v/>
      </c>
      <c r="AR24" s="17">
        <f t="shared" si="16"/>
        <v>2</v>
      </c>
      <c r="AS24" s="18">
        <f t="shared" si="17"/>
        <v>2</v>
      </c>
    </row>
    <row r="25" spans="1:45" s="335" customFormat="1" ht="15.75" customHeight="1" thickBot="1">
      <c r="A25" s="280" t="s">
        <v>287</v>
      </c>
      <c r="B25" s="12" t="s">
        <v>17</v>
      </c>
      <c r="C25" s="112" t="s">
        <v>82</v>
      </c>
      <c r="D25" s="121"/>
      <c r="E25" s="14" t="str">
        <f t="shared" si="0"/>
        <v/>
      </c>
      <c r="F25" s="120"/>
      <c r="G25" s="14" t="str">
        <f t="shared" si="1"/>
        <v/>
      </c>
      <c r="H25" s="123"/>
      <c r="I25" s="68"/>
      <c r="J25" s="121"/>
      <c r="K25" s="14" t="str">
        <f t="shared" si="2"/>
        <v/>
      </c>
      <c r="L25" s="122"/>
      <c r="M25" s="14" t="str">
        <f t="shared" si="3"/>
        <v/>
      </c>
      <c r="N25" s="123"/>
      <c r="O25" s="62"/>
      <c r="P25" s="120"/>
      <c r="Q25" s="14" t="str">
        <f t="shared" si="4"/>
        <v/>
      </c>
      <c r="R25" s="120"/>
      <c r="S25" s="14" t="str">
        <f t="shared" si="5"/>
        <v/>
      </c>
      <c r="T25" s="123"/>
      <c r="U25" s="68"/>
      <c r="V25" s="121">
        <v>1</v>
      </c>
      <c r="W25" s="14">
        <v>18</v>
      </c>
      <c r="X25" s="120">
        <v>1</v>
      </c>
      <c r="Y25" s="14">
        <v>12</v>
      </c>
      <c r="Z25" s="123">
        <v>2</v>
      </c>
      <c r="AA25" s="72" t="s">
        <v>83</v>
      </c>
      <c r="AB25" s="121"/>
      <c r="AC25" s="14" t="str">
        <f t="shared" si="8"/>
        <v/>
      </c>
      <c r="AD25" s="122"/>
      <c r="AE25" s="14" t="str">
        <f t="shared" si="9"/>
        <v/>
      </c>
      <c r="AF25" s="123"/>
      <c r="AG25" s="62"/>
      <c r="AH25" s="120"/>
      <c r="AI25" s="14" t="str">
        <f t="shared" si="10"/>
        <v/>
      </c>
      <c r="AJ25" s="120"/>
      <c r="AK25" s="14" t="str">
        <f t="shared" si="11"/>
        <v/>
      </c>
      <c r="AL25" s="123"/>
      <c r="AM25" s="62"/>
      <c r="AN25" s="16">
        <f t="shared" si="12"/>
        <v>1</v>
      </c>
      <c r="AO25" s="14">
        <v>18</v>
      </c>
      <c r="AP25" s="17">
        <f t="shared" si="14"/>
        <v>1</v>
      </c>
      <c r="AQ25" s="14">
        <v>12</v>
      </c>
      <c r="AR25" s="17">
        <f t="shared" si="16"/>
        <v>2</v>
      </c>
      <c r="AS25" s="18">
        <f t="shared" si="17"/>
        <v>2</v>
      </c>
    </row>
    <row r="26" spans="1:45" s="10" customFormat="1" ht="15.75" customHeight="1" thickBot="1">
      <c r="A26" s="281"/>
      <c r="B26" s="148"/>
      <c r="C26" s="149" t="s">
        <v>18</v>
      </c>
      <c r="D26" s="150">
        <f>IF(SUM(D11:D25)=0,"",SUM(D11:D25))</f>
        <v>11</v>
      </c>
      <c r="E26" s="14">
        <f>IF(SUM(D11:D25)=0,"",SUM(D11:D25)*15)</f>
        <v>165</v>
      </c>
      <c r="F26" s="21" t="str">
        <f>IF(SUM(F11:F25)=0,"",SUM(F11:F25))</f>
        <v/>
      </c>
      <c r="G26" s="14" t="str">
        <f>IF(SUM(F11:F25)=0,"",SUM(F11:F25)*15)</f>
        <v/>
      </c>
      <c r="H26" s="151">
        <f>IF(SUM(H11:H25)=0,"",SUM(H11:H25))</f>
        <v>10</v>
      </c>
      <c r="I26" s="152">
        <f>IF(SUM(D11:D25)+SUM(F11:F25)=0,"",SUM(D11:D25)+SUM(F11:F25))</f>
        <v>11</v>
      </c>
      <c r="J26" s="150">
        <f>IF(SUM(J11:J25)=0,"",SUM(J11:J25))</f>
        <v>9</v>
      </c>
      <c r="K26" s="69">
        <f>IF(SUM(J11:J25)=0,"",SUM(J11:J25)*15)</f>
        <v>135</v>
      </c>
      <c r="L26" s="21" t="str">
        <f>IF(SUM(L11:L25)=0,"",SUM(L11:L25))</f>
        <v/>
      </c>
      <c r="M26" s="69" t="str">
        <f>IF(SUM(L11:L25)=0,"",SUM(L11:L25)*15)</f>
        <v/>
      </c>
      <c r="N26" s="21">
        <f>IF(SUM(N11:N25)=0,"",SUM(N11:N25))</f>
        <v>10</v>
      </c>
      <c r="O26" s="153">
        <f>IF(SUM(J11:J25)+SUM(L11:L25)=0,"",SUM(J11:J25)+SUM(L11:L25))</f>
        <v>9</v>
      </c>
      <c r="P26" s="154">
        <f>IF(SUM(P11:P25)=0,"",SUM(P11:P25))</f>
        <v>8</v>
      </c>
      <c r="Q26" s="14">
        <f>IF(SUM(P11:P25)=0,"",SUM(P11:P25)*15)</f>
        <v>120</v>
      </c>
      <c r="R26" s="21" t="str">
        <f>IF(SUM(R11:R25)=0,"",SUM(R11:R25))</f>
        <v/>
      </c>
      <c r="S26" s="14" t="str">
        <f>IF(SUM(R11:R25)=0,"",SUM(R11:R25)*15)</f>
        <v/>
      </c>
      <c r="T26" s="21">
        <f>IF(SUM(T11:T25)=0,"",SUM(T11:T25))</f>
        <v>8</v>
      </c>
      <c r="U26" s="152">
        <f>IF(SUM(P11:P25)+SUM(R11:R25)=0,"",SUM(P11:P25)+SUM(R11:R25))</f>
        <v>8</v>
      </c>
      <c r="V26" s="150">
        <f>IF(SUM(V11:V25)=0,"",SUM(V11:V25))</f>
        <v>1</v>
      </c>
      <c r="W26" s="150">
        <f>IF(SUM(W11:W25)=0,"",SUM(W11:W25))</f>
        <v>18</v>
      </c>
      <c r="X26" s="150">
        <f>IF(SUM(X11:X25)=0,"",SUM(X11:X25))</f>
        <v>1</v>
      </c>
      <c r="Y26" s="150">
        <f>IF(SUM(Y11:Y25)=0,"",SUM(Y11:Y25))</f>
        <v>12</v>
      </c>
      <c r="Z26" s="21">
        <f>IF(SUM(Z11:Z25)=0,"",SUM(Z11:Z25))</f>
        <v>2</v>
      </c>
      <c r="AA26" s="155">
        <f>IF(SUM(V11:V25)+SUM(X11:X25)=0,"",SUM(V11:V25)+SUM(X11:X25))</f>
        <v>2</v>
      </c>
      <c r="AB26" s="150" t="str">
        <f>IF(SUM(AB11:AB25)=0,"",SUM(AB11:AB25))</f>
        <v/>
      </c>
      <c r="AC26" s="14" t="str">
        <f>IF(SUM(AB11:AB25)=0,"",SUM(AB11:AB25)*15)</f>
        <v/>
      </c>
      <c r="AD26" s="21" t="str">
        <f>IF(SUM(AD11:AD25)=0,"",SUM(AD11:AD25))</f>
        <v/>
      </c>
      <c r="AE26" s="14" t="str">
        <f>IF(SUM(AD11:AD25)=0,"",SUM(AD11:AD25)*15)</f>
        <v/>
      </c>
      <c r="AF26" s="21" t="str">
        <f>IF(SUM(AF11:AF25)=0,"",SUM(AF11:AF25))</f>
        <v/>
      </c>
      <c r="AG26" s="153" t="str">
        <f>IF(SUM(AB11:AB25)+SUM(AD11:AD25)=0,"",SUM(AB11:AB25)+SUM(AD11:AD25))</f>
        <v/>
      </c>
      <c r="AH26" s="154" t="str">
        <f>IF(SUM(AH11:AH25)=0,"",SUM(AH11:AH25))</f>
        <v/>
      </c>
      <c r="AI26" s="14" t="str">
        <f>IF(SUM(AH11:AH25)=0,"",SUM(AH11:AH25)*15)</f>
        <v/>
      </c>
      <c r="AJ26" s="21" t="str">
        <f>IF(SUM(AJ11:AJ25)=0,"",SUM(AJ11:AJ25))</f>
        <v/>
      </c>
      <c r="AK26" s="14" t="str">
        <f>IF(SUM(AJ11:AJ25)=0,"",SUM(AJ11:AJ25)*15)</f>
        <v/>
      </c>
      <c r="AL26" s="21" t="str">
        <f>IF(SUM(AL11:AL25)=0,"",SUM(AL11:AL25))</f>
        <v/>
      </c>
      <c r="AM26" s="156" t="str">
        <f>IF(SUM(AH11:AH25)+SUM(AJ11:AJ25)=0,"",SUM(AH11:AH25)+SUM(AJ11:AJ25))</f>
        <v/>
      </c>
      <c r="AN26" s="157">
        <f t="shared" ref="AN26:AS26" si="18">IF(SUM(AN11:AN25)=0,"",SUM(AN11:AN25))</f>
        <v>29</v>
      </c>
      <c r="AO26" s="157">
        <f t="shared" si="18"/>
        <v>438</v>
      </c>
      <c r="AP26" s="21">
        <f t="shared" si="18"/>
        <v>1</v>
      </c>
      <c r="AQ26" s="21">
        <f t="shared" si="18"/>
        <v>12</v>
      </c>
      <c r="AR26" s="21">
        <f t="shared" si="18"/>
        <v>30</v>
      </c>
      <c r="AS26" s="158">
        <f t="shared" si="18"/>
        <v>30</v>
      </c>
    </row>
    <row r="27" spans="1:45" s="10" customFormat="1" ht="15.75" customHeight="1">
      <c r="A27" s="282" t="s">
        <v>8</v>
      </c>
      <c r="B27" s="159"/>
      <c r="C27" s="99" t="s">
        <v>19</v>
      </c>
      <c r="D27" s="160"/>
      <c r="E27" s="161"/>
      <c r="F27" s="160"/>
      <c r="G27" s="161"/>
      <c r="H27" s="160"/>
      <c r="I27" s="162"/>
      <c r="J27" s="160"/>
      <c r="K27" s="161"/>
      <c r="L27" s="160"/>
      <c r="M27" s="161"/>
      <c r="N27" s="160"/>
      <c r="O27" s="162"/>
      <c r="P27" s="163"/>
      <c r="Q27" s="164"/>
      <c r="R27" s="163"/>
      <c r="S27" s="164"/>
      <c r="T27" s="163"/>
      <c r="U27" s="165"/>
      <c r="V27" s="163"/>
      <c r="W27" s="164"/>
      <c r="X27" s="163"/>
      <c r="Y27" s="164"/>
      <c r="Z27" s="163"/>
      <c r="AA27" s="165"/>
      <c r="AB27" s="165"/>
      <c r="AC27" s="165"/>
      <c r="AD27" s="165"/>
      <c r="AE27" s="165"/>
      <c r="AF27" s="165"/>
      <c r="AG27" s="165"/>
      <c r="AH27" s="163"/>
      <c r="AI27" s="164"/>
      <c r="AJ27" s="163"/>
      <c r="AK27" s="164"/>
      <c r="AL27" s="163"/>
      <c r="AM27" s="165"/>
      <c r="AN27" s="425"/>
      <c r="AO27" s="425"/>
      <c r="AP27" s="425"/>
      <c r="AQ27" s="425"/>
      <c r="AR27" s="425"/>
      <c r="AS27" s="426"/>
    </row>
    <row r="28" spans="1:45" s="10" customFormat="1" ht="15.75" customHeight="1">
      <c r="A28" s="283" t="s">
        <v>59</v>
      </c>
      <c r="B28" s="166"/>
      <c r="C28" s="167" t="s">
        <v>60</v>
      </c>
      <c r="D28" s="168"/>
      <c r="E28" s="169"/>
      <c r="F28" s="168"/>
      <c r="G28" s="169"/>
      <c r="H28" s="168"/>
      <c r="I28" s="170"/>
      <c r="J28" s="168"/>
      <c r="K28" s="169"/>
      <c r="L28" s="168"/>
      <c r="M28" s="169"/>
      <c r="N28" s="168"/>
      <c r="O28" s="170"/>
      <c r="P28" s="171"/>
      <c r="Q28" s="172"/>
      <c r="R28" s="171"/>
      <c r="S28" s="172"/>
      <c r="T28" s="171"/>
      <c r="U28" s="173"/>
      <c r="V28" s="171"/>
      <c r="W28" s="172"/>
      <c r="X28" s="171"/>
      <c r="Y28" s="172"/>
      <c r="Z28" s="171"/>
      <c r="AA28" s="173"/>
      <c r="AB28" s="173"/>
      <c r="AC28" s="173"/>
      <c r="AD28" s="173"/>
      <c r="AE28" s="173"/>
      <c r="AF28" s="173"/>
      <c r="AG28" s="173"/>
      <c r="AH28" s="171"/>
      <c r="AI28" s="172"/>
      <c r="AJ28" s="171"/>
      <c r="AK28" s="172"/>
      <c r="AL28" s="171"/>
      <c r="AM28" s="173"/>
      <c r="AN28" s="171"/>
      <c r="AO28" s="171"/>
      <c r="AP28" s="171"/>
      <c r="AQ28" s="171"/>
      <c r="AR28" s="171"/>
      <c r="AS28" s="174"/>
    </row>
    <row r="29" spans="1:45" ht="15.75" customHeight="1">
      <c r="A29" s="280" t="s">
        <v>283</v>
      </c>
      <c r="B29" s="22" t="s">
        <v>17</v>
      </c>
      <c r="C29" s="92" t="s">
        <v>91</v>
      </c>
      <c r="D29" s="124"/>
      <c r="E29" s="14" t="str">
        <f t="shared" ref="E29:E46" si="19">IF(D29*15=0,"",D29*15)</f>
        <v/>
      </c>
      <c r="F29" s="125">
        <v>2</v>
      </c>
      <c r="G29" s="14">
        <f t="shared" ref="G29:G46" si="20">IF(F29*15=0,"",F29*15)</f>
        <v>30</v>
      </c>
      <c r="H29" s="124">
        <v>2</v>
      </c>
      <c r="I29" s="126" t="s">
        <v>83</v>
      </c>
      <c r="J29" s="121"/>
      <c r="K29" s="14" t="str">
        <f t="shared" ref="K29:K46" si="21">IF(J29*15=0,"",J29*15)</f>
        <v/>
      </c>
      <c r="L29" s="120"/>
      <c r="M29" s="14" t="str">
        <f t="shared" ref="M29:M46" si="22">IF(L29*15=0,"",L29*15)</f>
        <v/>
      </c>
      <c r="N29" s="120"/>
      <c r="O29" s="127"/>
      <c r="P29" s="120"/>
      <c r="Q29" s="14" t="str">
        <f t="shared" ref="Q29:Q46" si="23">IF(P29*15=0,"",P29*15)</f>
        <v/>
      </c>
      <c r="R29" s="120"/>
      <c r="S29" s="14" t="str">
        <f t="shared" ref="S29:S46" si="24">IF(R29*15=0,"",R29*15)</f>
        <v/>
      </c>
      <c r="T29" s="120"/>
      <c r="U29" s="128"/>
      <c r="V29" s="121"/>
      <c r="W29" s="14" t="str">
        <f t="shared" ref="W29:W46" si="25">IF(V29*15=0,"",V29*15)</f>
        <v/>
      </c>
      <c r="X29" s="120"/>
      <c r="Y29" s="14" t="str">
        <f t="shared" ref="Y29:Y46" si="26">IF(X29*15=0,"",X29*15)</f>
        <v/>
      </c>
      <c r="Z29" s="120"/>
      <c r="AA29" s="127"/>
      <c r="AB29" s="121"/>
      <c r="AC29" s="14" t="str">
        <f t="shared" ref="AC29:AC46" si="27">IF(AB29*15=0,"",AB29*15)</f>
        <v/>
      </c>
      <c r="AD29" s="122"/>
      <c r="AE29" s="14" t="str">
        <f t="shared" ref="AE29:AE46" si="28">IF(AD29*15=0,"",AD29*15)</f>
        <v/>
      </c>
      <c r="AF29" s="122"/>
      <c r="AG29" s="129"/>
      <c r="AH29" s="120"/>
      <c r="AI29" s="14" t="str">
        <f t="shared" ref="AI29:AI46" si="29">IF(AH29*15=0,"",AH29*15)</f>
        <v/>
      </c>
      <c r="AJ29" s="120"/>
      <c r="AK29" s="14" t="str">
        <f t="shared" ref="AK29:AK46" si="30">IF(AJ29*15=0,"",AJ29*15)</f>
        <v/>
      </c>
      <c r="AL29" s="120"/>
      <c r="AM29" s="120"/>
      <c r="AN29" s="16" t="str">
        <f t="shared" ref="AN29:AN46" si="31">IF(D29+J29+P29+V29+AB29+AH29=0,"",D29+J29+P29+V29+AB29+AH29)</f>
        <v/>
      </c>
      <c r="AO29" s="14" t="str">
        <f t="shared" ref="AO29:AO46" si="32">IF((D29+J29+P29+V29+AB29+AH29)*15=0,"",(D29+J29+P29+V29+AB29+AH29)*15)</f>
        <v/>
      </c>
      <c r="AP29" s="17">
        <f t="shared" ref="AP29:AP46" si="33">IF(F29+L29+R29+X29+AD29+AJ29=0,"",F29+L29+R29+X29+AD29+AJ29)</f>
        <v>2</v>
      </c>
      <c r="AQ29" s="14">
        <f t="shared" ref="AQ29:AQ46" si="34">IF((F29+L29+R29+X29+AD29+AJ29)*15=0,"",(F29+L29+R29+X29+AD29+AJ29)*15)</f>
        <v>30</v>
      </c>
      <c r="AR29" s="17">
        <f t="shared" ref="AR29:AR46" si="35">IF(H29+N29+T29+Z29+AF29+AL29=0,"",H29+N29+T29+Z29+AF29+AL29)</f>
        <v>2</v>
      </c>
      <c r="AS29" s="18">
        <f t="shared" ref="AS29:AS46" si="36">IF(D29+F29+J29+L29+P29+R29+V29+X29+AB29+AD29+AH29+AJ29=0,"",D29+F29+J29+L29+P29+R29+V29+X29+AB29+AD29+AH29+AJ29)</f>
        <v>2</v>
      </c>
    </row>
    <row r="30" spans="1:45" ht="15.75" customHeight="1">
      <c r="A30" s="284" t="s">
        <v>243</v>
      </c>
      <c r="B30" s="22" t="s">
        <v>17</v>
      </c>
      <c r="C30" s="95" t="s">
        <v>93</v>
      </c>
      <c r="D30" s="124">
        <v>2</v>
      </c>
      <c r="E30" s="14">
        <f t="shared" si="19"/>
        <v>30</v>
      </c>
      <c r="F30" s="125">
        <v>2</v>
      </c>
      <c r="G30" s="14">
        <f t="shared" si="20"/>
        <v>30</v>
      </c>
      <c r="H30" s="124">
        <v>4</v>
      </c>
      <c r="I30" s="126" t="s">
        <v>72</v>
      </c>
      <c r="J30" s="121"/>
      <c r="K30" s="14" t="str">
        <f t="shared" si="21"/>
        <v/>
      </c>
      <c r="L30" s="120"/>
      <c r="M30" s="14" t="str">
        <f t="shared" si="22"/>
        <v/>
      </c>
      <c r="N30" s="120"/>
      <c r="O30" s="127"/>
      <c r="P30" s="120"/>
      <c r="Q30" s="14" t="str">
        <f t="shared" si="23"/>
        <v/>
      </c>
      <c r="R30" s="120"/>
      <c r="S30" s="14" t="str">
        <f t="shared" si="24"/>
        <v/>
      </c>
      <c r="T30" s="120"/>
      <c r="U30" s="128"/>
      <c r="V30" s="121"/>
      <c r="W30" s="14" t="str">
        <f t="shared" si="25"/>
        <v/>
      </c>
      <c r="X30" s="120"/>
      <c r="Y30" s="14" t="str">
        <f t="shared" si="26"/>
        <v/>
      </c>
      <c r="Z30" s="120"/>
      <c r="AA30" s="127"/>
      <c r="AB30" s="121"/>
      <c r="AC30" s="14" t="str">
        <f t="shared" si="27"/>
        <v/>
      </c>
      <c r="AD30" s="122"/>
      <c r="AE30" s="14" t="str">
        <f t="shared" si="28"/>
        <v/>
      </c>
      <c r="AF30" s="122"/>
      <c r="AG30" s="129"/>
      <c r="AH30" s="120"/>
      <c r="AI30" s="14" t="str">
        <f t="shared" si="29"/>
        <v/>
      </c>
      <c r="AJ30" s="120"/>
      <c r="AK30" s="14" t="str">
        <f t="shared" si="30"/>
        <v/>
      </c>
      <c r="AL30" s="120"/>
      <c r="AM30" s="120"/>
      <c r="AN30" s="16">
        <f t="shared" si="31"/>
        <v>2</v>
      </c>
      <c r="AO30" s="14">
        <f t="shared" si="32"/>
        <v>30</v>
      </c>
      <c r="AP30" s="17">
        <f t="shared" si="33"/>
        <v>2</v>
      </c>
      <c r="AQ30" s="14">
        <f t="shared" si="34"/>
        <v>30</v>
      </c>
      <c r="AR30" s="17">
        <f t="shared" si="35"/>
        <v>4</v>
      </c>
      <c r="AS30" s="18">
        <f t="shared" si="36"/>
        <v>4</v>
      </c>
    </row>
    <row r="31" spans="1:45" ht="15.75" customHeight="1">
      <c r="A31" s="284" t="s">
        <v>84</v>
      </c>
      <c r="B31" s="22" t="s">
        <v>17</v>
      </c>
      <c r="C31" s="94" t="s">
        <v>94</v>
      </c>
      <c r="D31" s="124">
        <v>1</v>
      </c>
      <c r="E31" s="14">
        <f t="shared" si="19"/>
        <v>15</v>
      </c>
      <c r="F31" s="124">
        <v>1</v>
      </c>
      <c r="G31" s="14">
        <f t="shared" si="20"/>
        <v>15</v>
      </c>
      <c r="H31" s="124">
        <v>3</v>
      </c>
      <c r="I31" s="126" t="s">
        <v>72</v>
      </c>
      <c r="J31" s="121"/>
      <c r="K31" s="14" t="str">
        <f t="shared" si="21"/>
        <v/>
      </c>
      <c r="L31" s="120"/>
      <c r="M31" s="14" t="str">
        <f t="shared" si="22"/>
        <v/>
      </c>
      <c r="N31" s="120"/>
      <c r="O31" s="127"/>
      <c r="P31" s="120"/>
      <c r="Q31" s="14" t="str">
        <f t="shared" si="23"/>
        <v/>
      </c>
      <c r="R31" s="120"/>
      <c r="S31" s="14" t="str">
        <f t="shared" si="24"/>
        <v/>
      </c>
      <c r="T31" s="120"/>
      <c r="U31" s="128"/>
      <c r="V31" s="121"/>
      <c r="W31" s="14" t="str">
        <f t="shared" si="25"/>
        <v/>
      </c>
      <c r="X31" s="120"/>
      <c r="Y31" s="14" t="str">
        <f t="shared" si="26"/>
        <v/>
      </c>
      <c r="Z31" s="120"/>
      <c r="AA31" s="127"/>
      <c r="AB31" s="121"/>
      <c r="AC31" s="14" t="str">
        <f t="shared" si="27"/>
        <v/>
      </c>
      <c r="AD31" s="122"/>
      <c r="AE31" s="14" t="str">
        <f t="shared" si="28"/>
        <v/>
      </c>
      <c r="AF31" s="122"/>
      <c r="AG31" s="129"/>
      <c r="AH31" s="120"/>
      <c r="AI31" s="14" t="str">
        <f t="shared" si="29"/>
        <v/>
      </c>
      <c r="AJ31" s="120"/>
      <c r="AK31" s="14" t="str">
        <f t="shared" si="30"/>
        <v/>
      </c>
      <c r="AL31" s="120"/>
      <c r="AM31" s="120"/>
      <c r="AN31" s="16">
        <f t="shared" si="31"/>
        <v>1</v>
      </c>
      <c r="AO31" s="14">
        <f t="shared" si="32"/>
        <v>15</v>
      </c>
      <c r="AP31" s="17">
        <f t="shared" si="33"/>
        <v>1</v>
      </c>
      <c r="AQ31" s="14">
        <f t="shared" si="34"/>
        <v>15</v>
      </c>
      <c r="AR31" s="17">
        <f t="shared" si="35"/>
        <v>3</v>
      </c>
      <c r="AS31" s="18">
        <f t="shared" si="36"/>
        <v>2</v>
      </c>
    </row>
    <row r="32" spans="1:45" ht="15.75" customHeight="1">
      <c r="A32" s="284" t="s">
        <v>85</v>
      </c>
      <c r="B32" s="22" t="s">
        <v>17</v>
      </c>
      <c r="C32" s="93" t="s">
        <v>95</v>
      </c>
      <c r="D32" s="124">
        <v>1</v>
      </c>
      <c r="E32" s="14">
        <f t="shared" si="19"/>
        <v>15</v>
      </c>
      <c r="F32" s="124">
        <v>1</v>
      </c>
      <c r="G32" s="14">
        <f t="shared" si="20"/>
        <v>15</v>
      </c>
      <c r="H32" s="124">
        <v>3</v>
      </c>
      <c r="I32" s="126" t="s">
        <v>72</v>
      </c>
      <c r="J32" s="121"/>
      <c r="K32" s="14" t="str">
        <f t="shared" si="21"/>
        <v/>
      </c>
      <c r="L32" s="120"/>
      <c r="M32" s="14" t="str">
        <f t="shared" si="22"/>
        <v/>
      </c>
      <c r="N32" s="120"/>
      <c r="O32" s="127"/>
      <c r="P32" s="120"/>
      <c r="Q32" s="14" t="str">
        <f t="shared" si="23"/>
        <v/>
      </c>
      <c r="R32" s="120"/>
      <c r="S32" s="14" t="str">
        <f t="shared" si="24"/>
        <v/>
      </c>
      <c r="T32" s="120"/>
      <c r="U32" s="128"/>
      <c r="V32" s="121"/>
      <c r="W32" s="14" t="str">
        <f t="shared" si="25"/>
        <v/>
      </c>
      <c r="X32" s="120"/>
      <c r="Y32" s="14" t="str">
        <f t="shared" si="26"/>
        <v/>
      </c>
      <c r="Z32" s="120"/>
      <c r="AA32" s="127"/>
      <c r="AB32" s="121"/>
      <c r="AC32" s="14" t="str">
        <f t="shared" si="27"/>
        <v/>
      </c>
      <c r="AD32" s="122"/>
      <c r="AE32" s="14" t="str">
        <f t="shared" si="28"/>
        <v/>
      </c>
      <c r="AF32" s="122"/>
      <c r="AG32" s="129"/>
      <c r="AH32" s="120"/>
      <c r="AI32" s="14" t="str">
        <f t="shared" si="29"/>
        <v/>
      </c>
      <c r="AJ32" s="120"/>
      <c r="AK32" s="14" t="str">
        <f t="shared" si="30"/>
        <v/>
      </c>
      <c r="AL32" s="120"/>
      <c r="AM32" s="120"/>
      <c r="AN32" s="16">
        <f t="shared" si="31"/>
        <v>1</v>
      </c>
      <c r="AO32" s="14">
        <f t="shared" si="32"/>
        <v>15</v>
      </c>
      <c r="AP32" s="17">
        <f t="shared" si="33"/>
        <v>1</v>
      </c>
      <c r="AQ32" s="14">
        <f t="shared" si="34"/>
        <v>15</v>
      </c>
      <c r="AR32" s="17">
        <f t="shared" si="35"/>
        <v>3</v>
      </c>
      <c r="AS32" s="18">
        <f t="shared" si="36"/>
        <v>2</v>
      </c>
    </row>
    <row r="33" spans="1:45" ht="15.75" customHeight="1">
      <c r="A33" s="284" t="s">
        <v>284</v>
      </c>
      <c r="B33" s="22" t="s">
        <v>17</v>
      </c>
      <c r="C33" s="93" t="s">
        <v>92</v>
      </c>
      <c r="D33" s="124"/>
      <c r="E33" s="14" t="str">
        <f>IF(D33*15=0,"",D33*15)</f>
        <v/>
      </c>
      <c r="F33" s="125"/>
      <c r="G33" s="14" t="str">
        <f>IF(F33*15=0,"",F33*15)</f>
        <v/>
      </c>
      <c r="H33" s="124"/>
      <c r="I33" s="126"/>
      <c r="J33" s="121">
        <v>1</v>
      </c>
      <c r="K33" s="14">
        <f>IF(J33*15=0,"",J33*15)</f>
        <v>15</v>
      </c>
      <c r="L33" s="120">
        <v>1</v>
      </c>
      <c r="M33" s="14">
        <f>IF(L33*15=0,"",L33*15)</f>
        <v>15</v>
      </c>
      <c r="N33" s="120">
        <v>3</v>
      </c>
      <c r="O33" s="127" t="s">
        <v>72</v>
      </c>
      <c r="P33" s="120"/>
      <c r="Q33" s="14" t="str">
        <f>IF(P33*15=0,"",P33*15)</f>
        <v/>
      </c>
      <c r="R33" s="120"/>
      <c r="S33" s="14" t="str">
        <f>IF(R33*15=0,"",R33*15)</f>
        <v/>
      </c>
      <c r="T33" s="120"/>
      <c r="U33" s="128"/>
      <c r="V33" s="121"/>
      <c r="W33" s="14" t="str">
        <f>IF(V33*15=0,"",V33*15)</f>
        <v/>
      </c>
      <c r="X33" s="120"/>
      <c r="Y33" s="14" t="str">
        <f>IF(X33*15=0,"",X33*15)</f>
        <v/>
      </c>
      <c r="Z33" s="120"/>
      <c r="AA33" s="127"/>
      <c r="AB33" s="121"/>
      <c r="AC33" s="14" t="str">
        <f>IF(AB33*15=0,"",AB33*15)</f>
        <v/>
      </c>
      <c r="AD33" s="122"/>
      <c r="AE33" s="14" t="str">
        <f>IF(AD33*15=0,"",AD33*15)</f>
        <v/>
      </c>
      <c r="AF33" s="122"/>
      <c r="AG33" s="129"/>
      <c r="AH33" s="120"/>
      <c r="AI33" s="14" t="str">
        <f>IF(AH33*15=0,"",AH33*15)</f>
        <v/>
      </c>
      <c r="AJ33" s="120"/>
      <c r="AK33" s="14" t="str">
        <f>IF(AJ33*15=0,"",AJ33*15)</f>
        <v/>
      </c>
      <c r="AL33" s="120"/>
      <c r="AM33" s="120"/>
      <c r="AN33" s="16">
        <f>IF(D33+J33+P33+V33+AB33+AH33=0,"",D33+J33+P33+V33+AB33+AH33)</f>
        <v>1</v>
      </c>
      <c r="AO33" s="14">
        <f>IF((D33+J33+P33+V33+AB33+AH33)*15=0,"",(D33+J33+P33+V33+AB33+AH33)*15)</f>
        <v>15</v>
      </c>
      <c r="AP33" s="17">
        <f>IF(F33+L33+R33+X33+AD33+AJ33=0,"",F33+L33+R33+X33+AD33+AJ33)</f>
        <v>1</v>
      </c>
      <c r="AQ33" s="14">
        <f>IF((F33+L33+R33+X33+AD33+AJ33)*15=0,"",(F33+L33+R33+X33+AD33+AJ33)*15)</f>
        <v>15</v>
      </c>
      <c r="AR33" s="17">
        <f>IF(H33+N33+T33+Z33+AF33+AL33=0,"",H33+N33+T33+Z33+AF33+AL33)</f>
        <v>3</v>
      </c>
      <c r="AS33" s="18">
        <f>IF(D33+F33+J33+L33+P33+R33+V33+X33+AB33+AD33+AH33+AJ33=0,"",D33+F33+J33+L33+P33+R33+V33+X33+AB33+AD33+AH33+AJ33)</f>
        <v>2</v>
      </c>
    </row>
    <row r="34" spans="1:45" ht="15.75" customHeight="1">
      <c r="A34" s="284" t="s">
        <v>86</v>
      </c>
      <c r="B34" s="22" t="s">
        <v>17</v>
      </c>
      <c r="C34" s="94" t="s">
        <v>96</v>
      </c>
      <c r="D34" s="124"/>
      <c r="E34" s="14" t="str">
        <f t="shared" si="19"/>
        <v/>
      </c>
      <c r="F34" s="120"/>
      <c r="G34" s="14" t="str">
        <f t="shared" si="20"/>
        <v/>
      </c>
      <c r="H34" s="120"/>
      <c r="I34" s="128"/>
      <c r="J34" s="175"/>
      <c r="K34" s="14" t="str">
        <f t="shared" si="21"/>
        <v/>
      </c>
      <c r="L34" s="125">
        <v>3</v>
      </c>
      <c r="M34" s="14">
        <f t="shared" si="22"/>
        <v>45</v>
      </c>
      <c r="N34" s="124">
        <v>3</v>
      </c>
      <c r="O34" s="130" t="s">
        <v>83</v>
      </c>
      <c r="P34" s="120"/>
      <c r="Q34" s="14" t="str">
        <f t="shared" si="23"/>
        <v/>
      </c>
      <c r="R34" s="120"/>
      <c r="S34" s="14" t="str">
        <f t="shared" si="24"/>
        <v/>
      </c>
      <c r="T34" s="120"/>
      <c r="U34" s="128"/>
      <c r="V34" s="121"/>
      <c r="W34" s="14" t="str">
        <f t="shared" si="25"/>
        <v/>
      </c>
      <c r="X34" s="120"/>
      <c r="Y34" s="14" t="str">
        <f t="shared" si="26"/>
        <v/>
      </c>
      <c r="Z34" s="120"/>
      <c r="AA34" s="127"/>
      <c r="AB34" s="121"/>
      <c r="AC34" s="14" t="str">
        <f t="shared" si="27"/>
        <v/>
      </c>
      <c r="AD34" s="122"/>
      <c r="AE34" s="14" t="str">
        <f t="shared" si="28"/>
        <v/>
      </c>
      <c r="AF34" s="122"/>
      <c r="AG34" s="129"/>
      <c r="AH34" s="120"/>
      <c r="AI34" s="14" t="str">
        <f t="shared" si="29"/>
        <v/>
      </c>
      <c r="AJ34" s="120"/>
      <c r="AK34" s="14" t="str">
        <f t="shared" si="30"/>
        <v/>
      </c>
      <c r="AL34" s="120"/>
      <c r="AM34" s="120"/>
      <c r="AN34" s="16" t="str">
        <f t="shared" si="31"/>
        <v/>
      </c>
      <c r="AO34" s="14" t="str">
        <f t="shared" si="32"/>
        <v/>
      </c>
      <c r="AP34" s="17">
        <f t="shared" si="33"/>
        <v>3</v>
      </c>
      <c r="AQ34" s="14">
        <f t="shared" si="34"/>
        <v>45</v>
      </c>
      <c r="AR34" s="17">
        <f t="shared" si="35"/>
        <v>3</v>
      </c>
      <c r="AS34" s="18">
        <f t="shared" si="36"/>
        <v>3</v>
      </c>
    </row>
    <row r="35" spans="1:45" ht="15.75" customHeight="1">
      <c r="A35" s="284" t="s">
        <v>302</v>
      </c>
      <c r="B35" s="22" t="s">
        <v>17</v>
      </c>
      <c r="C35" s="94" t="s">
        <v>97</v>
      </c>
      <c r="D35" s="124"/>
      <c r="E35" s="14" t="str">
        <f t="shared" si="19"/>
        <v/>
      </c>
      <c r="F35" s="120"/>
      <c r="G35" s="14" t="str">
        <f t="shared" si="20"/>
        <v/>
      </c>
      <c r="H35" s="120"/>
      <c r="I35" s="128"/>
      <c r="J35" s="175">
        <v>2</v>
      </c>
      <c r="K35" s="14">
        <f t="shared" si="21"/>
        <v>30</v>
      </c>
      <c r="L35" s="125">
        <v>1</v>
      </c>
      <c r="M35" s="14">
        <f t="shared" si="22"/>
        <v>15</v>
      </c>
      <c r="N35" s="124">
        <v>5</v>
      </c>
      <c r="O35" s="130" t="s">
        <v>17</v>
      </c>
      <c r="P35" s="120"/>
      <c r="Q35" s="14" t="str">
        <f t="shared" si="23"/>
        <v/>
      </c>
      <c r="R35" s="120"/>
      <c r="S35" s="14" t="str">
        <f t="shared" si="24"/>
        <v/>
      </c>
      <c r="T35" s="120"/>
      <c r="U35" s="128"/>
      <c r="V35" s="121"/>
      <c r="W35" s="14" t="str">
        <f t="shared" si="25"/>
        <v/>
      </c>
      <c r="X35" s="120"/>
      <c r="Y35" s="14" t="str">
        <f t="shared" si="26"/>
        <v/>
      </c>
      <c r="Z35" s="120"/>
      <c r="AA35" s="127"/>
      <c r="AB35" s="121"/>
      <c r="AC35" s="14" t="str">
        <f t="shared" si="27"/>
        <v/>
      </c>
      <c r="AD35" s="122"/>
      <c r="AE35" s="14" t="str">
        <f t="shared" si="28"/>
        <v/>
      </c>
      <c r="AF35" s="122"/>
      <c r="AG35" s="129"/>
      <c r="AH35" s="120"/>
      <c r="AI35" s="14" t="str">
        <f t="shared" si="29"/>
        <v/>
      </c>
      <c r="AJ35" s="120"/>
      <c r="AK35" s="14" t="str">
        <f t="shared" si="30"/>
        <v/>
      </c>
      <c r="AL35" s="120"/>
      <c r="AM35" s="120"/>
      <c r="AN35" s="16">
        <f t="shared" si="31"/>
        <v>2</v>
      </c>
      <c r="AO35" s="14">
        <f t="shared" si="32"/>
        <v>30</v>
      </c>
      <c r="AP35" s="17">
        <f t="shared" si="33"/>
        <v>1</v>
      </c>
      <c r="AQ35" s="14">
        <f t="shared" si="34"/>
        <v>15</v>
      </c>
      <c r="AR35" s="17">
        <f t="shared" si="35"/>
        <v>5</v>
      </c>
      <c r="AS35" s="18">
        <f t="shared" si="36"/>
        <v>3</v>
      </c>
    </row>
    <row r="36" spans="1:45" ht="15.75" customHeight="1">
      <c r="A36" s="284" t="s">
        <v>87</v>
      </c>
      <c r="B36" s="22" t="s">
        <v>17</v>
      </c>
      <c r="C36" s="94" t="s">
        <v>98</v>
      </c>
      <c r="D36" s="124"/>
      <c r="E36" s="14" t="str">
        <f t="shared" si="19"/>
        <v/>
      </c>
      <c r="F36" s="120"/>
      <c r="G36" s="14" t="str">
        <f t="shared" si="20"/>
        <v/>
      </c>
      <c r="H36" s="120"/>
      <c r="I36" s="128"/>
      <c r="J36" s="176">
        <v>1</v>
      </c>
      <c r="K36" s="14">
        <f t="shared" si="21"/>
        <v>15</v>
      </c>
      <c r="L36" s="125">
        <v>3</v>
      </c>
      <c r="M36" s="14">
        <f t="shared" si="22"/>
        <v>45</v>
      </c>
      <c r="N36" s="124">
        <v>6</v>
      </c>
      <c r="O36" s="130" t="s">
        <v>83</v>
      </c>
      <c r="P36" s="120"/>
      <c r="Q36" s="14" t="str">
        <f t="shared" si="23"/>
        <v/>
      </c>
      <c r="R36" s="120"/>
      <c r="S36" s="14" t="str">
        <f t="shared" si="24"/>
        <v/>
      </c>
      <c r="T36" s="120"/>
      <c r="U36" s="128"/>
      <c r="V36" s="121"/>
      <c r="W36" s="14" t="str">
        <f t="shared" si="25"/>
        <v/>
      </c>
      <c r="X36" s="120"/>
      <c r="Y36" s="14" t="str">
        <f t="shared" si="26"/>
        <v/>
      </c>
      <c r="Z36" s="120"/>
      <c r="AA36" s="127"/>
      <c r="AB36" s="121"/>
      <c r="AC36" s="14" t="str">
        <f t="shared" si="27"/>
        <v/>
      </c>
      <c r="AD36" s="122"/>
      <c r="AE36" s="14" t="str">
        <f t="shared" si="28"/>
        <v/>
      </c>
      <c r="AF36" s="122"/>
      <c r="AG36" s="129"/>
      <c r="AH36" s="120"/>
      <c r="AI36" s="14" t="str">
        <f t="shared" si="29"/>
        <v/>
      </c>
      <c r="AJ36" s="120"/>
      <c r="AK36" s="14" t="str">
        <f t="shared" si="30"/>
        <v/>
      </c>
      <c r="AL36" s="120"/>
      <c r="AM36" s="120"/>
      <c r="AN36" s="16">
        <f t="shared" si="31"/>
        <v>1</v>
      </c>
      <c r="AO36" s="14">
        <f t="shared" si="32"/>
        <v>15</v>
      </c>
      <c r="AP36" s="17">
        <f t="shared" si="33"/>
        <v>3</v>
      </c>
      <c r="AQ36" s="14">
        <f t="shared" si="34"/>
        <v>45</v>
      </c>
      <c r="AR36" s="17">
        <f t="shared" si="35"/>
        <v>6</v>
      </c>
      <c r="AS36" s="18">
        <f t="shared" si="36"/>
        <v>4</v>
      </c>
    </row>
    <row r="37" spans="1:45" ht="15.75" customHeight="1">
      <c r="A37" s="284" t="s">
        <v>333</v>
      </c>
      <c r="B37" s="22" t="s">
        <v>17</v>
      </c>
      <c r="C37" s="96" t="s">
        <v>232</v>
      </c>
      <c r="D37" s="124"/>
      <c r="E37" s="14" t="str">
        <f>IF(D37*15=0,"",D37*15)</f>
        <v/>
      </c>
      <c r="F37" s="124"/>
      <c r="G37" s="14" t="str">
        <f>IF(F37*15=0,"",F37*15)</f>
        <v/>
      </c>
      <c r="H37" s="124"/>
      <c r="I37" s="126"/>
      <c r="J37" s="131">
        <v>1</v>
      </c>
      <c r="K37" s="14">
        <f>IF(J37*15=0,"",J37*15)</f>
        <v>15</v>
      </c>
      <c r="L37" s="124">
        <v>1</v>
      </c>
      <c r="M37" s="14">
        <f>IF(L37*15=0,"",L37*15)</f>
        <v>15</v>
      </c>
      <c r="N37" s="124">
        <v>3</v>
      </c>
      <c r="O37" s="130" t="s">
        <v>72</v>
      </c>
      <c r="P37" s="124"/>
      <c r="Q37" s="14" t="str">
        <f>IF(P37*15=0,"",P37*15)</f>
        <v/>
      </c>
      <c r="R37" s="125"/>
      <c r="S37" s="14" t="str">
        <f>IF(R37*15=0,"",R37*15)</f>
        <v/>
      </c>
      <c r="T37" s="124"/>
      <c r="U37" s="126"/>
      <c r="V37" s="131"/>
      <c r="W37" s="14" t="str">
        <f>IF(V37*15=0,"",V37*15)</f>
        <v/>
      </c>
      <c r="X37" s="124"/>
      <c r="Y37" s="14" t="str">
        <f>IF(X37*15=0,"",X37*15)</f>
        <v/>
      </c>
      <c r="Z37" s="124"/>
      <c r="AA37" s="130"/>
      <c r="AB37" s="131"/>
      <c r="AC37" s="14" t="str">
        <f>IF(AB37*15=0,"",AB37*15)</f>
        <v/>
      </c>
      <c r="AD37" s="123"/>
      <c r="AE37" s="14" t="str">
        <f>IF(AD37*15=0,"",AD37*15)</f>
        <v/>
      </c>
      <c r="AF37" s="123"/>
      <c r="AG37" s="132"/>
      <c r="AH37" s="124"/>
      <c r="AI37" s="14" t="str">
        <f>IF(AH37*15=0,"",AH37*15)</f>
        <v/>
      </c>
      <c r="AJ37" s="124"/>
      <c r="AK37" s="14" t="str">
        <f>IF(AJ37*15=0,"",AJ37*15)</f>
        <v/>
      </c>
      <c r="AL37" s="124"/>
      <c r="AM37" s="124"/>
      <c r="AN37" s="16">
        <f>IF(D37+J37+P37+V37+AB37+AH37=0,"",D37+J37+P37+V37+AB37+AH37)</f>
        <v>1</v>
      </c>
      <c r="AO37" s="14">
        <f>IF((D37+J37+P37+V37+AB37+AH37)*15=0,"",(D37+J37+P37+V37+AB37+AH37)*15)</f>
        <v>15</v>
      </c>
      <c r="AP37" s="17">
        <f>IF(F37+L37+R37+X37+AD37+AJ37=0,"",F37+L37+R37+X37+AD37+AJ37)</f>
        <v>1</v>
      </c>
      <c r="AQ37" s="14">
        <f>IF((F37+L37+R37+X37+AD37+AJ37)*15=0,"",(F37+L37+R37+X37+AD37+AJ37)*15)</f>
        <v>15</v>
      </c>
      <c r="AR37" s="17">
        <f>IF(H37+N37+T37+Z37+AF37+AL37=0,"",H37+N37+T37+Z37+AF37+AL37)</f>
        <v>3</v>
      </c>
      <c r="AS37" s="18">
        <f>IF(D37+F37+J37+L37+P37+R37+V37+X37+AB37+AD37+AH37+AJ37=0,"",D37+F37+J37+L37+P37+R37+V37+X37+AB37+AD37+AH37+AJ37)</f>
        <v>2</v>
      </c>
    </row>
    <row r="38" spans="1:45" ht="15.75" customHeight="1">
      <c r="A38" s="284" t="s">
        <v>244</v>
      </c>
      <c r="B38" s="22" t="s">
        <v>17</v>
      </c>
      <c r="C38" s="93" t="s">
        <v>99</v>
      </c>
      <c r="D38" s="124"/>
      <c r="E38" s="14" t="str">
        <f t="shared" si="19"/>
        <v/>
      </c>
      <c r="F38" s="120"/>
      <c r="G38" s="14" t="str">
        <f t="shared" si="20"/>
        <v/>
      </c>
      <c r="H38" s="120"/>
      <c r="I38" s="128"/>
      <c r="J38" s="121"/>
      <c r="K38" s="14" t="str">
        <f t="shared" si="21"/>
        <v/>
      </c>
      <c r="L38" s="120"/>
      <c r="M38" s="14" t="str">
        <f t="shared" si="22"/>
        <v/>
      </c>
      <c r="N38" s="120"/>
      <c r="O38" s="127"/>
      <c r="P38" s="125">
        <v>1</v>
      </c>
      <c r="Q38" s="14">
        <f t="shared" si="23"/>
        <v>15</v>
      </c>
      <c r="R38" s="125">
        <v>2</v>
      </c>
      <c r="S38" s="14">
        <f t="shared" si="24"/>
        <v>30</v>
      </c>
      <c r="T38" s="125">
        <v>6</v>
      </c>
      <c r="U38" s="126" t="s">
        <v>72</v>
      </c>
      <c r="V38" s="121"/>
      <c r="W38" s="14" t="str">
        <f t="shared" si="25"/>
        <v/>
      </c>
      <c r="X38" s="120"/>
      <c r="Y38" s="14" t="str">
        <f t="shared" si="26"/>
        <v/>
      </c>
      <c r="Z38" s="120"/>
      <c r="AA38" s="127"/>
      <c r="AB38" s="121"/>
      <c r="AC38" s="14" t="str">
        <f t="shared" si="27"/>
        <v/>
      </c>
      <c r="AD38" s="122"/>
      <c r="AE38" s="14" t="str">
        <f t="shared" si="28"/>
        <v/>
      </c>
      <c r="AF38" s="122"/>
      <c r="AG38" s="129"/>
      <c r="AH38" s="120"/>
      <c r="AI38" s="14" t="str">
        <f t="shared" si="29"/>
        <v/>
      </c>
      <c r="AJ38" s="120"/>
      <c r="AK38" s="14" t="str">
        <f t="shared" si="30"/>
        <v/>
      </c>
      <c r="AL38" s="120"/>
      <c r="AM38" s="120"/>
      <c r="AN38" s="16">
        <f t="shared" si="31"/>
        <v>1</v>
      </c>
      <c r="AO38" s="14">
        <f t="shared" si="32"/>
        <v>15</v>
      </c>
      <c r="AP38" s="17">
        <f t="shared" si="33"/>
        <v>2</v>
      </c>
      <c r="AQ38" s="14">
        <f t="shared" si="34"/>
        <v>30</v>
      </c>
      <c r="AR38" s="17">
        <f t="shared" si="35"/>
        <v>6</v>
      </c>
      <c r="AS38" s="18">
        <f t="shared" si="36"/>
        <v>3</v>
      </c>
    </row>
    <row r="39" spans="1:45" ht="15.75" customHeight="1">
      <c r="A39" s="284" t="s">
        <v>285</v>
      </c>
      <c r="B39" s="22" t="s">
        <v>17</v>
      </c>
      <c r="C39" s="94" t="s">
        <v>100</v>
      </c>
      <c r="D39" s="124"/>
      <c r="E39" s="14" t="str">
        <f t="shared" si="19"/>
        <v/>
      </c>
      <c r="F39" s="120"/>
      <c r="G39" s="14" t="str">
        <f t="shared" si="20"/>
        <v/>
      </c>
      <c r="H39" s="120"/>
      <c r="I39" s="128"/>
      <c r="J39" s="121"/>
      <c r="K39" s="14" t="str">
        <f t="shared" si="21"/>
        <v/>
      </c>
      <c r="L39" s="120"/>
      <c r="M39" s="14" t="str">
        <f t="shared" si="22"/>
        <v/>
      </c>
      <c r="N39" s="120"/>
      <c r="O39" s="127"/>
      <c r="P39" s="124">
        <v>2</v>
      </c>
      <c r="Q39" s="14">
        <f t="shared" si="23"/>
        <v>30</v>
      </c>
      <c r="R39" s="125"/>
      <c r="S39" s="14" t="str">
        <f t="shared" si="24"/>
        <v/>
      </c>
      <c r="T39" s="124">
        <v>4</v>
      </c>
      <c r="U39" s="126" t="s">
        <v>72</v>
      </c>
      <c r="V39" s="121"/>
      <c r="W39" s="14" t="str">
        <f t="shared" si="25"/>
        <v/>
      </c>
      <c r="X39" s="120"/>
      <c r="Y39" s="14" t="str">
        <f t="shared" si="26"/>
        <v/>
      </c>
      <c r="Z39" s="120"/>
      <c r="AA39" s="127"/>
      <c r="AB39" s="121"/>
      <c r="AC39" s="14" t="str">
        <f t="shared" si="27"/>
        <v/>
      </c>
      <c r="AD39" s="122"/>
      <c r="AE39" s="14" t="str">
        <f t="shared" si="28"/>
        <v/>
      </c>
      <c r="AF39" s="122"/>
      <c r="AG39" s="129"/>
      <c r="AH39" s="120"/>
      <c r="AI39" s="14" t="str">
        <f t="shared" si="29"/>
        <v/>
      </c>
      <c r="AJ39" s="120"/>
      <c r="AK39" s="14" t="str">
        <f t="shared" si="30"/>
        <v/>
      </c>
      <c r="AL39" s="120"/>
      <c r="AM39" s="120"/>
      <c r="AN39" s="16">
        <f t="shared" si="31"/>
        <v>2</v>
      </c>
      <c r="AO39" s="14">
        <f t="shared" si="32"/>
        <v>30</v>
      </c>
      <c r="AP39" s="17" t="str">
        <f t="shared" si="33"/>
        <v/>
      </c>
      <c r="AQ39" s="14" t="str">
        <f t="shared" si="34"/>
        <v/>
      </c>
      <c r="AR39" s="17">
        <f t="shared" si="35"/>
        <v>4</v>
      </c>
      <c r="AS39" s="18">
        <f t="shared" si="36"/>
        <v>2</v>
      </c>
    </row>
    <row r="40" spans="1:45" ht="15.75" customHeight="1">
      <c r="A40" s="284" t="s">
        <v>245</v>
      </c>
      <c r="B40" s="22" t="s">
        <v>17</v>
      </c>
      <c r="C40" s="96" t="s">
        <v>101</v>
      </c>
      <c r="D40" s="124"/>
      <c r="E40" s="14" t="str">
        <f t="shared" si="19"/>
        <v/>
      </c>
      <c r="F40" s="120"/>
      <c r="G40" s="14" t="str">
        <f t="shared" si="20"/>
        <v/>
      </c>
      <c r="H40" s="120"/>
      <c r="I40" s="128"/>
      <c r="J40" s="121"/>
      <c r="K40" s="14" t="str">
        <f t="shared" si="21"/>
        <v/>
      </c>
      <c r="L40" s="120"/>
      <c r="M40" s="14" t="str">
        <f t="shared" si="22"/>
        <v/>
      </c>
      <c r="N40" s="120"/>
      <c r="O40" s="127"/>
      <c r="P40" s="125">
        <v>1</v>
      </c>
      <c r="Q40" s="14">
        <f t="shared" si="23"/>
        <v>15</v>
      </c>
      <c r="R40" s="125">
        <v>1</v>
      </c>
      <c r="S40" s="14">
        <f t="shared" si="24"/>
        <v>15</v>
      </c>
      <c r="T40" s="125">
        <v>4</v>
      </c>
      <c r="U40" s="126" t="s">
        <v>72</v>
      </c>
      <c r="V40" s="121"/>
      <c r="W40" s="14" t="str">
        <f t="shared" si="25"/>
        <v/>
      </c>
      <c r="X40" s="120"/>
      <c r="Y40" s="14" t="str">
        <f t="shared" si="26"/>
        <v/>
      </c>
      <c r="Z40" s="120"/>
      <c r="AA40" s="127"/>
      <c r="AB40" s="121"/>
      <c r="AC40" s="14" t="str">
        <f t="shared" si="27"/>
        <v/>
      </c>
      <c r="AD40" s="122"/>
      <c r="AE40" s="14" t="str">
        <f t="shared" si="28"/>
        <v/>
      </c>
      <c r="AF40" s="122"/>
      <c r="AG40" s="129"/>
      <c r="AH40" s="120"/>
      <c r="AI40" s="14" t="str">
        <f t="shared" si="29"/>
        <v/>
      </c>
      <c r="AJ40" s="120"/>
      <c r="AK40" s="14" t="str">
        <f t="shared" si="30"/>
        <v/>
      </c>
      <c r="AL40" s="120"/>
      <c r="AM40" s="120"/>
      <c r="AN40" s="16">
        <f t="shared" si="31"/>
        <v>1</v>
      </c>
      <c r="AO40" s="14">
        <f t="shared" si="32"/>
        <v>15</v>
      </c>
      <c r="AP40" s="17">
        <f t="shared" si="33"/>
        <v>1</v>
      </c>
      <c r="AQ40" s="14">
        <f t="shared" si="34"/>
        <v>15</v>
      </c>
      <c r="AR40" s="17">
        <f t="shared" si="35"/>
        <v>4</v>
      </c>
      <c r="AS40" s="18">
        <f t="shared" si="36"/>
        <v>2</v>
      </c>
    </row>
    <row r="41" spans="1:45" ht="15.75" customHeight="1">
      <c r="A41" s="284" t="s">
        <v>303</v>
      </c>
      <c r="B41" s="22" t="s">
        <v>17</v>
      </c>
      <c r="C41" s="96" t="s">
        <v>102</v>
      </c>
      <c r="D41" s="124"/>
      <c r="E41" s="14" t="str">
        <f t="shared" si="19"/>
        <v/>
      </c>
      <c r="F41" s="124"/>
      <c r="G41" s="14" t="str">
        <f t="shared" si="20"/>
        <v/>
      </c>
      <c r="H41" s="124"/>
      <c r="I41" s="126"/>
      <c r="J41" s="131"/>
      <c r="K41" s="14" t="str">
        <f t="shared" si="21"/>
        <v/>
      </c>
      <c r="L41" s="124"/>
      <c r="M41" s="14" t="str">
        <f t="shared" si="22"/>
        <v/>
      </c>
      <c r="N41" s="124"/>
      <c r="O41" s="130"/>
      <c r="P41" s="124">
        <v>1</v>
      </c>
      <c r="Q41" s="14">
        <f t="shared" si="23"/>
        <v>15</v>
      </c>
      <c r="R41" s="125">
        <v>2</v>
      </c>
      <c r="S41" s="14">
        <f t="shared" si="24"/>
        <v>30</v>
      </c>
      <c r="T41" s="124">
        <v>6</v>
      </c>
      <c r="U41" s="126" t="s">
        <v>17</v>
      </c>
      <c r="V41" s="131"/>
      <c r="W41" s="14" t="str">
        <f t="shared" si="25"/>
        <v/>
      </c>
      <c r="X41" s="124"/>
      <c r="Y41" s="14" t="str">
        <f t="shared" si="26"/>
        <v/>
      </c>
      <c r="Z41" s="124"/>
      <c r="AA41" s="130"/>
      <c r="AB41" s="131"/>
      <c r="AC41" s="14" t="str">
        <f t="shared" si="27"/>
        <v/>
      </c>
      <c r="AD41" s="123"/>
      <c r="AE41" s="14" t="str">
        <f t="shared" si="28"/>
        <v/>
      </c>
      <c r="AF41" s="123"/>
      <c r="AG41" s="132"/>
      <c r="AH41" s="124"/>
      <c r="AI41" s="14" t="str">
        <f t="shared" si="29"/>
        <v/>
      </c>
      <c r="AJ41" s="124"/>
      <c r="AK41" s="14" t="str">
        <f t="shared" si="30"/>
        <v/>
      </c>
      <c r="AL41" s="124"/>
      <c r="AM41" s="124"/>
      <c r="AN41" s="16">
        <f t="shared" si="31"/>
        <v>1</v>
      </c>
      <c r="AO41" s="14">
        <f t="shared" si="32"/>
        <v>15</v>
      </c>
      <c r="AP41" s="17">
        <f t="shared" si="33"/>
        <v>2</v>
      </c>
      <c r="AQ41" s="14">
        <f t="shared" si="34"/>
        <v>30</v>
      </c>
      <c r="AR41" s="17">
        <f t="shared" si="35"/>
        <v>6</v>
      </c>
      <c r="AS41" s="18">
        <f t="shared" si="36"/>
        <v>3</v>
      </c>
    </row>
    <row r="42" spans="1:45" ht="15.75" customHeight="1">
      <c r="A42" s="285" t="s">
        <v>286</v>
      </c>
      <c r="B42" s="22" t="s">
        <v>17</v>
      </c>
      <c r="C42" s="96" t="s">
        <v>103</v>
      </c>
      <c r="D42" s="124"/>
      <c r="E42" s="14" t="str">
        <f t="shared" si="19"/>
        <v/>
      </c>
      <c r="F42" s="124"/>
      <c r="G42" s="14" t="str">
        <f t="shared" si="20"/>
        <v/>
      </c>
      <c r="H42" s="124"/>
      <c r="I42" s="126"/>
      <c r="J42" s="131"/>
      <c r="K42" s="14" t="str">
        <f t="shared" si="21"/>
        <v/>
      </c>
      <c r="L42" s="124"/>
      <c r="M42" s="14" t="str">
        <f t="shared" si="22"/>
        <v/>
      </c>
      <c r="N42" s="124"/>
      <c r="O42" s="130"/>
      <c r="P42" s="124"/>
      <c r="Q42" s="14" t="str">
        <f t="shared" si="23"/>
        <v/>
      </c>
      <c r="R42" s="124"/>
      <c r="S42" s="14" t="str">
        <f t="shared" si="24"/>
        <v/>
      </c>
      <c r="T42" s="124"/>
      <c r="U42" s="126"/>
      <c r="V42" s="133">
        <v>1</v>
      </c>
      <c r="W42" s="14">
        <f t="shared" si="25"/>
        <v>15</v>
      </c>
      <c r="X42" s="124">
        <v>2</v>
      </c>
      <c r="Y42" s="14">
        <f t="shared" si="26"/>
        <v>30</v>
      </c>
      <c r="Z42" s="125">
        <v>4</v>
      </c>
      <c r="AA42" s="130" t="s">
        <v>72</v>
      </c>
      <c r="AB42" s="131"/>
      <c r="AC42" s="14" t="str">
        <f t="shared" si="27"/>
        <v/>
      </c>
      <c r="AD42" s="123"/>
      <c r="AE42" s="14" t="str">
        <f t="shared" si="28"/>
        <v/>
      </c>
      <c r="AF42" s="123"/>
      <c r="AG42" s="132"/>
      <c r="AH42" s="124"/>
      <c r="AI42" s="14" t="str">
        <f t="shared" si="29"/>
        <v/>
      </c>
      <c r="AJ42" s="124"/>
      <c r="AK42" s="14" t="str">
        <f t="shared" si="30"/>
        <v/>
      </c>
      <c r="AL42" s="124"/>
      <c r="AM42" s="124"/>
      <c r="AN42" s="16">
        <f t="shared" si="31"/>
        <v>1</v>
      </c>
      <c r="AO42" s="14">
        <f t="shared" si="32"/>
        <v>15</v>
      </c>
      <c r="AP42" s="17">
        <f t="shared" si="33"/>
        <v>2</v>
      </c>
      <c r="AQ42" s="14">
        <f t="shared" si="34"/>
        <v>30</v>
      </c>
      <c r="AR42" s="17">
        <f t="shared" si="35"/>
        <v>4</v>
      </c>
      <c r="AS42" s="18">
        <f t="shared" si="36"/>
        <v>3</v>
      </c>
    </row>
    <row r="43" spans="1:45" ht="15.75" customHeight="1">
      <c r="A43" s="284" t="s">
        <v>88</v>
      </c>
      <c r="B43" s="22" t="s">
        <v>17</v>
      </c>
      <c r="C43" s="96" t="s">
        <v>104</v>
      </c>
      <c r="D43" s="124"/>
      <c r="E43" s="14" t="str">
        <f t="shared" si="19"/>
        <v/>
      </c>
      <c r="F43" s="124"/>
      <c r="G43" s="14" t="str">
        <f t="shared" si="20"/>
        <v/>
      </c>
      <c r="H43" s="124"/>
      <c r="I43" s="126"/>
      <c r="J43" s="131"/>
      <c r="K43" s="14" t="str">
        <f t="shared" si="21"/>
        <v/>
      </c>
      <c r="L43" s="124"/>
      <c r="M43" s="14" t="str">
        <f t="shared" si="22"/>
        <v/>
      </c>
      <c r="N43" s="124"/>
      <c r="O43" s="130"/>
      <c r="P43" s="124"/>
      <c r="Q43" s="14" t="str">
        <f t="shared" si="23"/>
        <v/>
      </c>
      <c r="R43" s="124"/>
      <c r="S43" s="14" t="str">
        <f t="shared" si="24"/>
        <v/>
      </c>
      <c r="T43" s="124"/>
      <c r="U43" s="126"/>
      <c r="V43" s="131">
        <v>4</v>
      </c>
      <c r="W43" s="14">
        <f t="shared" si="25"/>
        <v>60</v>
      </c>
      <c r="X43" s="124"/>
      <c r="Y43" s="14" t="str">
        <f t="shared" si="26"/>
        <v/>
      </c>
      <c r="Z43" s="124">
        <v>4</v>
      </c>
      <c r="AA43" s="130" t="s">
        <v>17</v>
      </c>
      <c r="AB43" s="131"/>
      <c r="AC43" s="14" t="str">
        <f t="shared" si="27"/>
        <v/>
      </c>
      <c r="AD43" s="123"/>
      <c r="AE43" s="14" t="str">
        <f t="shared" si="28"/>
        <v/>
      </c>
      <c r="AF43" s="123"/>
      <c r="AG43" s="132"/>
      <c r="AH43" s="124"/>
      <c r="AI43" s="14" t="str">
        <f t="shared" si="29"/>
        <v/>
      </c>
      <c r="AJ43" s="124"/>
      <c r="AK43" s="14" t="str">
        <f t="shared" si="30"/>
        <v/>
      </c>
      <c r="AL43" s="124"/>
      <c r="AM43" s="124" t="s">
        <v>307</v>
      </c>
      <c r="AN43" s="16">
        <f t="shared" si="31"/>
        <v>4</v>
      </c>
      <c r="AO43" s="14">
        <f t="shared" si="32"/>
        <v>60</v>
      </c>
      <c r="AP43" s="17" t="str">
        <f t="shared" si="33"/>
        <v/>
      </c>
      <c r="AQ43" s="14" t="str">
        <f t="shared" si="34"/>
        <v/>
      </c>
      <c r="AR43" s="17">
        <f t="shared" si="35"/>
        <v>4</v>
      </c>
      <c r="AS43" s="18">
        <f t="shared" si="36"/>
        <v>4</v>
      </c>
    </row>
    <row r="44" spans="1:45" ht="15.75" customHeight="1">
      <c r="A44" s="284" t="s">
        <v>89</v>
      </c>
      <c r="B44" s="22" t="s">
        <v>17</v>
      </c>
      <c r="C44" s="96" t="s">
        <v>105</v>
      </c>
      <c r="D44" s="124"/>
      <c r="E44" s="14" t="str">
        <f t="shared" si="19"/>
        <v/>
      </c>
      <c r="F44" s="124"/>
      <c r="G44" s="14" t="str">
        <f t="shared" si="20"/>
        <v/>
      </c>
      <c r="H44" s="124"/>
      <c r="I44" s="126"/>
      <c r="J44" s="131"/>
      <c r="K44" s="14" t="str">
        <f t="shared" si="21"/>
        <v/>
      </c>
      <c r="L44" s="124"/>
      <c r="M44" s="14" t="str">
        <f t="shared" si="22"/>
        <v/>
      </c>
      <c r="N44" s="124"/>
      <c r="O44" s="130"/>
      <c r="P44" s="124"/>
      <c r="Q44" s="14" t="str">
        <f t="shared" si="23"/>
        <v/>
      </c>
      <c r="R44" s="124"/>
      <c r="S44" s="14" t="str">
        <f t="shared" si="24"/>
        <v/>
      </c>
      <c r="T44" s="124"/>
      <c r="U44" s="126"/>
      <c r="V44" s="131"/>
      <c r="W44" s="14" t="str">
        <f t="shared" si="25"/>
        <v/>
      </c>
      <c r="X44" s="124"/>
      <c r="Y44" s="14" t="str">
        <f t="shared" si="26"/>
        <v/>
      </c>
      <c r="Z44" s="124"/>
      <c r="AA44" s="130"/>
      <c r="AB44" s="131">
        <v>2</v>
      </c>
      <c r="AC44" s="14">
        <f t="shared" si="27"/>
        <v>30</v>
      </c>
      <c r="AD44" s="123">
        <v>1</v>
      </c>
      <c r="AE44" s="14">
        <f t="shared" si="28"/>
        <v>15</v>
      </c>
      <c r="AF44" s="123">
        <v>6</v>
      </c>
      <c r="AG44" s="132" t="s">
        <v>72</v>
      </c>
      <c r="AH44" s="124"/>
      <c r="AI44" s="14" t="str">
        <f t="shared" si="29"/>
        <v/>
      </c>
      <c r="AJ44" s="124"/>
      <c r="AK44" s="14" t="str">
        <f t="shared" si="30"/>
        <v/>
      </c>
      <c r="AL44" s="124"/>
      <c r="AM44" s="124" t="s">
        <v>307</v>
      </c>
      <c r="AN44" s="16">
        <f t="shared" si="31"/>
        <v>2</v>
      </c>
      <c r="AO44" s="14">
        <f t="shared" si="32"/>
        <v>30</v>
      </c>
      <c r="AP44" s="17">
        <f t="shared" si="33"/>
        <v>1</v>
      </c>
      <c r="AQ44" s="14">
        <f t="shared" si="34"/>
        <v>15</v>
      </c>
      <c r="AR44" s="17">
        <f t="shared" si="35"/>
        <v>6</v>
      </c>
      <c r="AS44" s="18">
        <f t="shared" si="36"/>
        <v>3</v>
      </c>
    </row>
    <row r="45" spans="1:45" ht="15.75" customHeight="1" thickBot="1">
      <c r="A45" s="284" t="s">
        <v>90</v>
      </c>
      <c r="B45" s="22" t="s">
        <v>17</v>
      </c>
      <c r="C45" s="94" t="s">
        <v>106</v>
      </c>
      <c r="D45" s="124"/>
      <c r="E45" s="14" t="str">
        <f t="shared" si="19"/>
        <v/>
      </c>
      <c r="F45" s="124"/>
      <c r="G45" s="14" t="str">
        <f t="shared" si="20"/>
        <v/>
      </c>
      <c r="H45" s="124"/>
      <c r="I45" s="126"/>
      <c r="J45" s="131"/>
      <c r="K45" s="14" t="str">
        <f t="shared" si="21"/>
        <v/>
      </c>
      <c r="L45" s="124"/>
      <c r="M45" s="14" t="str">
        <f t="shared" si="22"/>
        <v/>
      </c>
      <c r="N45" s="124"/>
      <c r="O45" s="130"/>
      <c r="P45" s="124"/>
      <c r="Q45" s="14" t="str">
        <f t="shared" si="23"/>
        <v/>
      </c>
      <c r="R45" s="124"/>
      <c r="S45" s="14" t="str">
        <f t="shared" si="24"/>
        <v/>
      </c>
      <c r="T45" s="124"/>
      <c r="U45" s="126"/>
      <c r="V45" s="131"/>
      <c r="W45" s="14" t="str">
        <f t="shared" si="25"/>
        <v/>
      </c>
      <c r="X45" s="124"/>
      <c r="Y45" s="14" t="str">
        <f t="shared" si="26"/>
        <v/>
      </c>
      <c r="Z45" s="124"/>
      <c r="AA45" s="130"/>
      <c r="AB45" s="131">
        <v>2</v>
      </c>
      <c r="AC45" s="14">
        <f t="shared" si="27"/>
        <v>30</v>
      </c>
      <c r="AD45" s="123">
        <v>1</v>
      </c>
      <c r="AE45" s="14">
        <f t="shared" si="28"/>
        <v>15</v>
      </c>
      <c r="AF45" s="123">
        <v>4</v>
      </c>
      <c r="AG45" s="132" t="s">
        <v>72</v>
      </c>
      <c r="AH45" s="124"/>
      <c r="AI45" s="14" t="str">
        <f t="shared" si="29"/>
        <v/>
      </c>
      <c r="AJ45" s="124"/>
      <c r="AK45" s="14" t="str">
        <f t="shared" si="30"/>
        <v/>
      </c>
      <c r="AL45" s="124"/>
      <c r="AM45" s="124"/>
      <c r="AN45" s="16">
        <f t="shared" si="31"/>
        <v>2</v>
      </c>
      <c r="AO45" s="14">
        <f t="shared" si="32"/>
        <v>30</v>
      </c>
      <c r="AP45" s="17">
        <f t="shared" si="33"/>
        <v>1</v>
      </c>
      <c r="AQ45" s="14">
        <f t="shared" si="34"/>
        <v>15</v>
      </c>
      <c r="AR45" s="17">
        <f t="shared" si="35"/>
        <v>4</v>
      </c>
      <c r="AS45" s="18">
        <f t="shared" si="36"/>
        <v>3</v>
      </c>
    </row>
    <row r="46" spans="1:45" ht="15.75" hidden="1" customHeight="1" thickBot="1">
      <c r="A46" s="286"/>
      <c r="B46" s="22" t="s">
        <v>17</v>
      </c>
      <c r="C46" s="96"/>
      <c r="D46" s="124"/>
      <c r="E46" s="14" t="str">
        <f t="shared" si="19"/>
        <v/>
      </c>
      <c r="F46" s="124"/>
      <c r="G46" s="14" t="str">
        <f t="shared" si="20"/>
        <v/>
      </c>
      <c r="H46" s="124"/>
      <c r="I46" s="126"/>
      <c r="J46" s="131"/>
      <c r="K46" s="14" t="str">
        <f t="shared" si="21"/>
        <v/>
      </c>
      <c r="L46" s="124"/>
      <c r="M46" s="14" t="str">
        <f t="shared" si="22"/>
        <v/>
      </c>
      <c r="N46" s="124"/>
      <c r="O46" s="130"/>
      <c r="P46" s="124"/>
      <c r="Q46" s="14" t="str">
        <f t="shared" si="23"/>
        <v/>
      </c>
      <c r="R46" s="124"/>
      <c r="S46" s="14" t="str">
        <f t="shared" si="24"/>
        <v/>
      </c>
      <c r="T46" s="124"/>
      <c r="U46" s="126"/>
      <c r="V46" s="131"/>
      <c r="W46" s="14" t="str">
        <f t="shared" si="25"/>
        <v/>
      </c>
      <c r="X46" s="124"/>
      <c r="Y46" s="14" t="str">
        <f t="shared" si="26"/>
        <v/>
      </c>
      <c r="Z46" s="124"/>
      <c r="AA46" s="130"/>
      <c r="AB46" s="131"/>
      <c r="AC46" s="14" t="str">
        <f t="shared" si="27"/>
        <v/>
      </c>
      <c r="AD46" s="123"/>
      <c r="AE46" s="14" t="str">
        <f t="shared" si="28"/>
        <v/>
      </c>
      <c r="AF46" s="123"/>
      <c r="AG46" s="132"/>
      <c r="AH46" s="124"/>
      <c r="AI46" s="14" t="str">
        <f t="shared" si="29"/>
        <v/>
      </c>
      <c r="AJ46" s="124"/>
      <c r="AK46" s="14" t="str">
        <f t="shared" si="30"/>
        <v/>
      </c>
      <c r="AL46" s="124"/>
      <c r="AM46" s="124"/>
      <c r="AN46" s="16" t="str">
        <f t="shared" si="31"/>
        <v/>
      </c>
      <c r="AO46" s="14" t="str">
        <f t="shared" si="32"/>
        <v/>
      </c>
      <c r="AP46" s="17" t="str">
        <f t="shared" si="33"/>
        <v/>
      </c>
      <c r="AQ46" s="14" t="str">
        <f t="shared" si="34"/>
        <v/>
      </c>
      <c r="AR46" s="17" t="str">
        <f t="shared" si="35"/>
        <v/>
      </c>
      <c r="AS46" s="18" t="str">
        <f t="shared" si="36"/>
        <v/>
      </c>
    </row>
    <row r="47" spans="1:45" s="10" customFormat="1" ht="15.75" customHeight="1">
      <c r="A47" s="287"/>
      <c r="B47" s="177"/>
      <c r="C47" s="178" t="s">
        <v>61</v>
      </c>
      <c r="D47" s="179">
        <f>IF(SUM(D29:D46)=0,"",SUM(D29:D46))</f>
        <v>4</v>
      </c>
      <c r="E47" s="79">
        <f>IF(SUM(D29:D46)=0,"",SUM(D29:D46)*15)</f>
        <v>60</v>
      </c>
      <c r="F47" s="79">
        <f>IF(SUM(F29:F46)=0,"",SUM(F29:F46))</f>
        <v>6</v>
      </c>
      <c r="G47" s="79">
        <f>IF(SUM(F29:F46)=0,"",SUM(F29:F46)*15)</f>
        <v>90</v>
      </c>
      <c r="H47" s="180">
        <f>IF(SUM(H29:H46)=0,"",SUM(H29:H46))</f>
        <v>12</v>
      </c>
      <c r="I47" s="181">
        <f>IF(SUM(D29:D46)+SUM(F29:F46)=0,"",SUM(D29:D46)+SUM(F29:F46))</f>
        <v>10</v>
      </c>
      <c r="J47" s="182">
        <f>IF(SUM(J29:J46)=0,"",SUM(J29:J46))</f>
        <v>5</v>
      </c>
      <c r="K47" s="79">
        <f>IF(SUM(J29:J46)=0,"",SUM(J29:J46)*15)</f>
        <v>75</v>
      </c>
      <c r="L47" s="79">
        <f>IF(SUM(L29:L46)=0,"",SUM(L29:L46))</f>
        <v>9</v>
      </c>
      <c r="M47" s="79">
        <f>IF(SUM(L29:L46)=0,"",SUM(L29:L46)*15)</f>
        <v>135</v>
      </c>
      <c r="N47" s="79">
        <f>IF(SUM(N29:N46)=0,"",SUM(N29:N46))</f>
        <v>20</v>
      </c>
      <c r="O47" s="183">
        <f>IF(SUM(J29:J46)+SUM(L29:L46)=0,"",SUM(J25:J46)+SUM(L29:L46))</f>
        <v>23</v>
      </c>
      <c r="P47" s="179">
        <f>IF(SUM(P29:P46)=0,"",SUM(P29:P46))</f>
        <v>5</v>
      </c>
      <c r="Q47" s="79">
        <f>IF(SUM(P29:P46)=0,"",SUM(P29:P46)*15)</f>
        <v>75</v>
      </c>
      <c r="R47" s="79">
        <f>IF(SUM(R29:R46)=0,"",SUM(R29:R46))</f>
        <v>5</v>
      </c>
      <c r="S47" s="79">
        <f>IF(SUM(R29:R46)=0,"",SUM(R29:R46)*15)</f>
        <v>75</v>
      </c>
      <c r="T47" s="79">
        <f>IF(SUM(T29:T46)=0,"",SUM(T29:T46))</f>
        <v>20</v>
      </c>
      <c r="U47" s="181">
        <f>IF(SUM(P29:P46)+SUM(R29:R46)=0,"",SUM(P25:P46)+SUM(R29:R46))</f>
        <v>18</v>
      </c>
      <c r="V47" s="182">
        <f>IF(SUM(V29:V46)=0,"",SUM(V29:V46))</f>
        <v>5</v>
      </c>
      <c r="W47" s="79">
        <f>IF(SUM(V29:V46)=0,"",SUM(V29:V46)*15)</f>
        <v>75</v>
      </c>
      <c r="X47" s="79">
        <f>IF(SUM(X29:X46)=0,"",SUM(X29:X46))</f>
        <v>2</v>
      </c>
      <c r="Y47" s="79">
        <f>IF(SUM(X29:X46)=0,"",SUM(X29:X46)*15)</f>
        <v>30</v>
      </c>
      <c r="Z47" s="184">
        <f>IF(SUM(Z29:Z46)=0,"",SUM(Z29:Z46))</f>
        <v>8</v>
      </c>
      <c r="AA47" s="185">
        <f>IF(SUM(V29:V46)+SUM(X29:X46)=0,"",SUM(V25:V46)+SUM(X29:X46))</f>
        <v>9</v>
      </c>
      <c r="AB47" s="182">
        <f>IF(SUM(AB29:AB46)=0,"",SUM(AB29:AB46))</f>
        <v>4</v>
      </c>
      <c r="AC47" s="79">
        <f>IF(SUM(AB29:AB46)=0,"",SUM(AB29:AB46)*15)</f>
        <v>60</v>
      </c>
      <c r="AD47" s="79">
        <f>IF(SUM(AD29:AD46)=0,"",SUM(AD29:AD46))</f>
        <v>2</v>
      </c>
      <c r="AE47" s="79">
        <f>IF(SUM(AD29:AD46)=0,"",SUM(AD29:AD46)*15)</f>
        <v>30</v>
      </c>
      <c r="AF47" s="79">
        <f>IF(SUM(AF29:AF46)=0,"",SUM(AF29:AF46))</f>
        <v>10</v>
      </c>
      <c r="AG47" s="186">
        <f>IF(SUM(AB29:AB46)+SUM(AD29:AD46)=0,"",SUM(AB25:AB46)+SUM(AD29:AD46))</f>
        <v>6</v>
      </c>
      <c r="AH47" s="179" t="str">
        <f>IF(SUM(AH29:AH46)=0,"",SUM(AH29:AH46))</f>
        <v/>
      </c>
      <c r="AI47" s="79" t="str">
        <f>IF(SUM(AH29:AH46)=0,"",SUM(AH29:AH46)*15)</f>
        <v/>
      </c>
      <c r="AJ47" s="79" t="str">
        <f>IF(SUM(AJ29:AJ46)=0,"",SUM(AJ29:AJ46))</f>
        <v/>
      </c>
      <c r="AK47" s="79" t="str">
        <f>IF(SUM(AJ29:AJ46)=0,"",SUM(AJ29:AJ46)*15)</f>
        <v/>
      </c>
      <c r="AL47" s="79" t="str">
        <f>IF(SUM(AL29:AL46)=0,"",SUM(AL29:AL46))</f>
        <v/>
      </c>
      <c r="AM47" s="181" t="str">
        <f>IF(SUM(AH29:AH46)+SUM(AJ29:AJ46)=0,"",SUM(AH25:AH46)+SUM(AJ29:AJ46))</f>
        <v/>
      </c>
      <c r="AN47" s="187">
        <f>IF(SUM(AN29:AN46)=0,"",SUM(AN29:AN46))</f>
        <v>23</v>
      </c>
      <c r="AO47" s="79">
        <f>IF(SUM(AN29:AN46)=0,"",SUM(AN29:AN46)*15)</f>
        <v>345</v>
      </c>
      <c r="AP47" s="79">
        <f>IF(SUM(AP32:AP46)=0,"",SUM(AP32:AP46))</f>
        <v>19</v>
      </c>
      <c r="AQ47" s="79">
        <f>IF(SUM(AP29:AP46)=0,"",SUM(AP29:AP46)*15)</f>
        <v>360</v>
      </c>
      <c r="AR47" s="79">
        <f>IF(SUM(AR29:AR46)=0,"",SUM(AR29:AR46))</f>
        <v>70</v>
      </c>
      <c r="AS47" s="188">
        <f>IF(SUM(AS29:AS46)=0,"",SUM(AS29:AS46))</f>
        <v>47</v>
      </c>
    </row>
    <row r="48" spans="1:45" s="10" customFormat="1" ht="15.75" customHeight="1">
      <c r="A48" s="283" t="s">
        <v>65</v>
      </c>
      <c r="B48" s="166"/>
      <c r="C48" s="189" t="s">
        <v>62</v>
      </c>
      <c r="D48" s="168"/>
      <c r="E48" s="168"/>
      <c r="F48" s="168"/>
      <c r="G48" s="168"/>
      <c r="H48" s="168"/>
      <c r="I48" s="271"/>
      <c r="J48" s="168"/>
      <c r="K48" s="168"/>
      <c r="L48" s="168"/>
      <c r="M48" s="168"/>
      <c r="N48" s="168"/>
      <c r="O48" s="271"/>
      <c r="P48" s="168"/>
      <c r="Q48" s="168"/>
      <c r="R48" s="168"/>
      <c r="S48" s="168"/>
      <c r="T48" s="168"/>
      <c r="U48" s="271"/>
      <c r="V48" s="168"/>
      <c r="W48" s="168"/>
      <c r="X48" s="168"/>
      <c r="Y48" s="168"/>
      <c r="Z48" s="168"/>
      <c r="AA48" s="271"/>
      <c r="AB48" s="168"/>
      <c r="AC48" s="168"/>
      <c r="AD48" s="168"/>
      <c r="AE48" s="168"/>
      <c r="AF48" s="168"/>
      <c r="AG48" s="271"/>
      <c r="AH48" s="168"/>
      <c r="AI48" s="168"/>
      <c r="AJ48" s="168"/>
      <c r="AK48" s="168"/>
      <c r="AL48" s="168"/>
      <c r="AM48" s="271"/>
      <c r="AN48" s="168"/>
      <c r="AO48" s="168"/>
      <c r="AP48" s="168"/>
      <c r="AQ48" s="168"/>
      <c r="AR48" s="168"/>
      <c r="AS48" s="272"/>
    </row>
    <row r="49" spans="1:45" s="78" customFormat="1" ht="15.75" customHeight="1">
      <c r="A49" s="280" t="s">
        <v>263</v>
      </c>
      <c r="B49" s="15" t="s">
        <v>134</v>
      </c>
      <c r="C49" s="275" t="s">
        <v>220</v>
      </c>
      <c r="D49" s="412"/>
      <c r="E49" s="414" t="str">
        <f>IF(D49*15=0,"",D49*15)</f>
        <v/>
      </c>
      <c r="F49" s="418">
        <v>2</v>
      </c>
      <c r="G49" s="414">
        <f t="shared" ref="G49:G59" si="37">IF(F49*15=0,"",F49*15)</f>
        <v>30</v>
      </c>
      <c r="H49" s="418">
        <v>2</v>
      </c>
      <c r="I49" s="420" t="s">
        <v>83</v>
      </c>
      <c r="J49" s="412"/>
      <c r="K49" s="414" t="str">
        <f>IF(J49*15=0,"",J49*15)</f>
        <v/>
      </c>
      <c r="L49" s="418"/>
      <c r="M49" s="414" t="str">
        <f t="shared" ref="M49:M55" si="38">IF(L49*15=0,"",L49*15)</f>
        <v/>
      </c>
      <c r="N49" s="418"/>
      <c r="O49" s="420"/>
      <c r="P49" s="412"/>
      <c r="Q49" s="414" t="str">
        <f>IF(P49*15=0,"",P49*15)</f>
        <v/>
      </c>
      <c r="R49" s="418"/>
      <c r="S49" s="414" t="str">
        <f t="shared" ref="S49:S55" si="39">IF(R49*15=0,"",R49*15)</f>
        <v/>
      </c>
      <c r="T49" s="418"/>
      <c r="U49" s="420"/>
      <c r="V49" s="412"/>
      <c r="W49" s="414" t="str">
        <f>IF(V49*15=0,"",V49*15)</f>
        <v/>
      </c>
      <c r="X49" s="418"/>
      <c r="Y49" s="414" t="str">
        <f t="shared" ref="Y49:Y55" si="40">IF(X49*15=0,"",X49*15)</f>
        <v/>
      </c>
      <c r="Z49" s="418"/>
      <c r="AA49" s="420"/>
      <c r="AB49" s="412"/>
      <c r="AC49" s="414" t="str">
        <f>IF(AB49*15=0,"",AB49*15)</f>
        <v/>
      </c>
      <c r="AD49" s="418"/>
      <c r="AE49" s="414" t="str">
        <f t="shared" ref="AE49:AE55" si="41">IF(AD49*15=0,"",AD49*15)</f>
        <v/>
      </c>
      <c r="AF49" s="418"/>
      <c r="AG49" s="420"/>
      <c r="AH49" s="412"/>
      <c r="AI49" s="414" t="str">
        <f>IF(AH49*15=0,"",AH49*15)</f>
        <v/>
      </c>
      <c r="AJ49" s="418"/>
      <c r="AK49" s="414" t="str">
        <f t="shared" ref="AK49:AK55" si="42">IF(AJ49*15=0,"",AJ49*15)</f>
        <v/>
      </c>
      <c r="AL49" s="418"/>
      <c r="AM49" s="450"/>
      <c r="AN49" s="454" t="str">
        <f t="shared" ref="AN49:AN56" si="43">IF(D49+J49+P49+V49+AB49+AH49=0,"",D49+J49+P49+V49+AB49+AH49)</f>
        <v/>
      </c>
      <c r="AO49" s="443" t="str">
        <f t="shared" ref="AO49:AO56" si="44">IF((D49+J49+P49+V49+AB49+AH49)*15=0,"",(D49+J49+P49+V49+AB49+AH49)*15)</f>
        <v/>
      </c>
      <c r="AP49" s="443">
        <f t="shared" ref="AP49:AP56" si="45">IF(F49+L49+R49+X49+AD49+AJ49=0,"",F49+L49+R49+X49+AD49+AJ49)</f>
        <v>2</v>
      </c>
      <c r="AQ49" s="443">
        <f t="shared" ref="AQ49:AQ56" si="46">IF((F49+L49+R49+X49+AD49+AJ49)*15=0,"",(F49+L49+R49+X49+AD49+AJ49)*15)</f>
        <v>30</v>
      </c>
      <c r="AR49" s="443">
        <f t="shared" ref="AR49:AR56" si="47">IF(H49+N49+T49+Z49+AF49+AL49=0,"",H49+N49+T49+Z49+AF49+AL49)</f>
        <v>2</v>
      </c>
      <c r="AS49" s="452">
        <f t="shared" ref="AS49:AS56" si="48">IF(D49+F49+J49+L49+P49+R49+V49+X49+AB49+AD49+AH49+AJ49=0,"",D49+F49+J49+L49+P49+R49+V49+X49+AB49+AD49+AH49+AJ49)</f>
        <v>2</v>
      </c>
    </row>
    <row r="50" spans="1:45" s="78" customFormat="1" ht="15.75" customHeight="1">
      <c r="A50" s="280" t="s">
        <v>250</v>
      </c>
      <c r="B50" s="15" t="s">
        <v>134</v>
      </c>
      <c r="C50" s="275" t="s">
        <v>224</v>
      </c>
      <c r="D50" s="413"/>
      <c r="E50" s="415"/>
      <c r="F50" s="419"/>
      <c r="G50" s="415"/>
      <c r="H50" s="419"/>
      <c r="I50" s="421"/>
      <c r="J50" s="413"/>
      <c r="K50" s="415"/>
      <c r="L50" s="419"/>
      <c r="M50" s="415"/>
      <c r="N50" s="419"/>
      <c r="O50" s="421"/>
      <c r="P50" s="413"/>
      <c r="Q50" s="415"/>
      <c r="R50" s="419"/>
      <c r="S50" s="415"/>
      <c r="T50" s="419"/>
      <c r="U50" s="421"/>
      <c r="V50" s="413"/>
      <c r="W50" s="415"/>
      <c r="X50" s="419"/>
      <c r="Y50" s="415"/>
      <c r="Z50" s="419"/>
      <c r="AA50" s="421"/>
      <c r="AB50" s="413"/>
      <c r="AC50" s="415"/>
      <c r="AD50" s="419"/>
      <c r="AE50" s="415"/>
      <c r="AF50" s="419"/>
      <c r="AG50" s="421"/>
      <c r="AH50" s="413"/>
      <c r="AI50" s="415"/>
      <c r="AJ50" s="419"/>
      <c r="AK50" s="415"/>
      <c r="AL50" s="419"/>
      <c r="AM50" s="451"/>
      <c r="AN50" s="455" t="str">
        <f t="shared" si="43"/>
        <v/>
      </c>
      <c r="AO50" s="444" t="str">
        <f t="shared" si="44"/>
        <v/>
      </c>
      <c r="AP50" s="444" t="str">
        <f t="shared" si="45"/>
        <v/>
      </c>
      <c r="AQ50" s="444" t="str">
        <f t="shared" si="46"/>
        <v/>
      </c>
      <c r="AR50" s="444" t="str">
        <f t="shared" si="47"/>
        <v/>
      </c>
      <c r="AS50" s="453" t="str">
        <f t="shared" si="48"/>
        <v/>
      </c>
    </row>
    <row r="51" spans="1:45" s="78" customFormat="1" ht="15.75" customHeight="1">
      <c r="A51" s="280" t="s">
        <v>265</v>
      </c>
      <c r="B51" s="15" t="s">
        <v>134</v>
      </c>
      <c r="C51" s="275" t="s">
        <v>221</v>
      </c>
      <c r="D51" s="412"/>
      <c r="E51" s="414" t="str">
        <f>IF(D51*15=0,"",D51*15)</f>
        <v/>
      </c>
      <c r="F51" s="418">
        <v>2</v>
      </c>
      <c r="G51" s="414">
        <f t="shared" si="37"/>
        <v>30</v>
      </c>
      <c r="H51" s="418">
        <v>2</v>
      </c>
      <c r="I51" s="420" t="s">
        <v>83</v>
      </c>
      <c r="J51" s="412"/>
      <c r="K51" s="414" t="str">
        <f>IF(J51*15=0,"",J51*15)</f>
        <v/>
      </c>
      <c r="L51" s="418"/>
      <c r="M51" s="414" t="str">
        <f t="shared" si="38"/>
        <v/>
      </c>
      <c r="N51" s="418"/>
      <c r="O51" s="420"/>
      <c r="P51" s="412"/>
      <c r="Q51" s="414" t="str">
        <f>IF(P51*15=0,"",P51*15)</f>
        <v/>
      </c>
      <c r="R51" s="418"/>
      <c r="S51" s="414" t="str">
        <f t="shared" si="39"/>
        <v/>
      </c>
      <c r="T51" s="418"/>
      <c r="U51" s="420"/>
      <c r="V51" s="412"/>
      <c r="W51" s="414" t="str">
        <f>IF(V51*15=0,"",V51*15)</f>
        <v/>
      </c>
      <c r="X51" s="418"/>
      <c r="Y51" s="414" t="str">
        <f t="shared" si="40"/>
        <v/>
      </c>
      <c r="Z51" s="418"/>
      <c r="AA51" s="420"/>
      <c r="AB51" s="412"/>
      <c r="AC51" s="414" t="str">
        <f>IF(AB51*15=0,"",AB51*15)</f>
        <v/>
      </c>
      <c r="AD51" s="418"/>
      <c r="AE51" s="414" t="str">
        <f t="shared" si="41"/>
        <v/>
      </c>
      <c r="AF51" s="418"/>
      <c r="AG51" s="420"/>
      <c r="AH51" s="412"/>
      <c r="AI51" s="414" t="str">
        <f>IF(AH51*15=0,"",AH51*15)</f>
        <v/>
      </c>
      <c r="AJ51" s="418"/>
      <c r="AK51" s="414" t="str">
        <f t="shared" si="42"/>
        <v/>
      </c>
      <c r="AL51" s="418"/>
      <c r="AM51" s="450"/>
      <c r="AN51" s="454" t="str">
        <f t="shared" si="43"/>
        <v/>
      </c>
      <c r="AO51" s="443" t="str">
        <f t="shared" si="44"/>
        <v/>
      </c>
      <c r="AP51" s="443">
        <f t="shared" si="45"/>
        <v>2</v>
      </c>
      <c r="AQ51" s="443">
        <f t="shared" si="46"/>
        <v>30</v>
      </c>
      <c r="AR51" s="443">
        <f t="shared" si="47"/>
        <v>2</v>
      </c>
      <c r="AS51" s="452">
        <f t="shared" si="48"/>
        <v>2</v>
      </c>
    </row>
    <row r="52" spans="1:45" s="78" customFormat="1" ht="15.75" customHeight="1">
      <c r="A52" s="280" t="s">
        <v>247</v>
      </c>
      <c r="B52" s="15" t="s">
        <v>134</v>
      </c>
      <c r="C52" s="275" t="s">
        <v>225</v>
      </c>
      <c r="D52" s="413"/>
      <c r="E52" s="415"/>
      <c r="F52" s="419"/>
      <c r="G52" s="415"/>
      <c r="H52" s="419"/>
      <c r="I52" s="421"/>
      <c r="J52" s="413"/>
      <c r="K52" s="415"/>
      <c r="L52" s="419"/>
      <c r="M52" s="415"/>
      <c r="N52" s="419"/>
      <c r="O52" s="421"/>
      <c r="P52" s="413"/>
      <c r="Q52" s="415"/>
      <c r="R52" s="419"/>
      <c r="S52" s="415"/>
      <c r="T52" s="419"/>
      <c r="U52" s="421"/>
      <c r="V52" s="413"/>
      <c r="W52" s="415"/>
      <c r="X52" s="419"/>
      <c r="Y52" s="415"/>
      <c r="Z52" s="419"/>
      <c r="AA52" s="421"/>
      <c r="AB52" s="413"/>
      <c r="AC52" s="415"/>
      <c r="AD52" s="419"/>
      <c r="AE52" s="415"/>
      <c r="AF52" s="419"/>
      <c r="AG52" s="421"/>
      <c r="AH52" s="413"/>
      <c r="AI52" s="415"/>
      <c r="AJ52" s="419"/>
      <c r="AK52" s="415"/>
      <c r="AL52" s="419"/>
      <c r="AM52" s="451"/>
      <c r="AN52" s="455" t="str">
        <f t="shared" si="43"/>
        <v/>
      </c>
      <c r="AO52" s="444" t="str">
        <f t="shared" si="44"/>
        <v/>
      </c>
      <c r="AP52" s="444" t="str">
        <f t="shared" si="45"/>
        <v/>
      </c>
      <c r="AQ52" s="444" t="str">
        <f t="shared" si="46"/>
        <v/>
      </c>
      <c r="AR52" s="444" t="str">
        <f t="shared" si="47"/>
        <v/>
      </c>
      <c r="AS52" s="453" t="str">
        <f t="shared" si="48"/>
        <v/>
      </c>
    </row>
    <row r="53" spans="1:45" s="78" customFormat="1" ht="15.75" customHeight="1">
      <c r="A53" s="280" t="s">
        <v>264</v>
      </c>
      <c r="B53" s="15" t="s">
        <v>134</v>
      </c>
      <c r="C53" s="275" t="s">
        <v>222</v>
      </c>
      <c r="D53" s="412"/>
      <c r="E53" s="414" t="str">
        <f>IF(D53*15=0,"",D53*15)</f>
        <v/>
      </c>
      <c r="F53" s="418">
        <v>2</v>
      </c>
      <c r="G53" s="414">
        <f t="shared" si="37"/>
        <v>30</v>
      </c>
      <c r="H53" s="418">
        <v>2</v>
      </c>
      <c r="I53" s="420" t="s">
        <v>83</v>
      </c>
      <c r="J53" s="412"/>
      <c r="K53" s="414" t="str">
        <f>IF(J53*15=0,"",J53*15)</f>
        <v/>
      </c>
      <c r="L53" s="418"/>
      <c r="M53" s="414" t="str">
        <f t="shared" si="38"/>
        <v/>
      </c>
      <c r="N53" s="418"/>
      <c r="O53" s="420"/>
      <c r="P53" s="412"/>
      <c r="Q53" s="414" t="str">
        <f>IF(P53*15=0,"",P53*15)</f>
        <v/>
      </c>
      <c r="R53" s="418"/>
      <c r="S53" s="414" t="str">
        <f t="shared" si="39"/>
        <v/>
      </c>
      <c r="T53" s="418"/>
      <c r="U53" s="420"/>
      <c r="V53" s="412"/>
      <c r="W53" s="414" t="str">
        <f>IF(V53*15=0,"",V53*15)</f>
        <v/>
      </c>
      <c r="X53" s="418"/>
      <c r="Y53" s="414" t="str">
        <f t="shared" si="40"/>
        <v/>
      </c>
      <c r="Z53" s="418"/>
      <c r="AA53" s="420"/>
      <c r="AB53" s="412"/>
      <c r="AC53" s="414" t="str">
        <f>IF(AB53*15=0,"",AB53*15)</f>
        <v/>
      </c>
      <c r="AD53" s="418"/>
      <c r="AE53" s="414" t="str">
        <f t="shared" si="41"/>
        <v/>
      </c>
      <c r="AF53" s="418"/>
      <c r="AG53" s="420"/>
      <c r="AH53" s="412"/>
      <c r="AI53" s="414" t="str">
        <f>IF(AH53*15=0,"",AH53*15)</f>
        <v/>
      </c>
      <c r="AJ53" s="418"/>
      <c r="AK53" s="414" t="str">
        <f t="shared" si="42"/>
        <v/>
      </c>
      <c r="AL53" s="418"/>
      <c r="AM53" s="450"/>
      <c r="AN53" s="454" t="str">
        <f t="shared" si="43"/>
        <v/>
      </c>
      <c r="AO53" s="443" t="str">
        <f t="shared" si="44"/>
        <v/>
      </c>
      <c r="AP53" s="443">
        <f t="shared" si="45"/>
        <v>2</v>
      </c>
      <c r="AQ53" s="443">
        <f t="shared" si="46"/>
        <v>30</v>
      </c>
      <c r="AR53" s="443">
        <f t="shared" si="47"/>
        <v>2</v>
      </c>
      <c r="AS53" s="452">
        <f t="shared" si="48"/>
        <v>2</v>
      </c>
    </row>
    <row r="54" spans="1:45" s="78" customFormat="1" ht="15.75" customHeight="1">
      <c r="A54" s="280" t="s">
        <v>248</v>
      </c>
      <c r="B54" s="15" t="s">
        <v>134</v>
      </c>
      <c r="C54" s="275" t="s">
        <v>230</v>
      </c>
      <c r="D54" s="413"/>
      <c r="E54" s="415"/>
      <c r="F54" s="419"/>
      <c r="G54" s="415"/>
      <c r="H54" s="419"/>
      <c r="I54" s="421"/>
      <c r="J54" s="413"/>
      <c r="K54" s="415"/>
      <c r="L54" s="419"/>
      <c r="M54" s="415"/>
      <c r="N54" s="419"/>
      <c r="O54" s="421"/>
      <c r="P54" s="413"/>
      <c r="Q54" s="415"/>
      <c r="R54" s="419"/>
      <c r="S54" s="415"/>
      <c r="T54" s="419"/>
      <c r="U54" s="421"/>
      <c r="V54" s="413"/>
      <c r="W54" s="415"/>
      <c r="X54" s="419"/>
      <c r="Y54" s="415"/>
      <c r="Z54" s="419"/>
      <c r="AA54" s="421"/>
      <c r="AB54" s="413"/>
      <c r="AC54" s="415"/>
      <c r="AD54" s="419"/>
      <c r="AE54" s="415"/>
      <c r="AF54" s="419"/>
      <c r="AG54" s="421"/>
      <c r="AH54" s="413"/>
      <c r="AI54" s="415"/>
      <c r="AJ54" s="419"/>
      <c r="AK54" s="415"/>
      <c r="AL54" s="419"/>
      <c r="AM54" s="451"/>
      <c r="AN54" s="455" t="str">
        <f t="shared" si="43"/>
        <v/>
      </c>
      <c r="AO54" s="444" t="str">
        <f t="shared" si="44"/>
        <v/>
      </c>
      <c r="AP54" s="444" t="str">
        <f t="shared" si="45"/>
        <v/>
      </c>
      <c r="AQ54" s="444" t="str">
        <f t="shared" si="46"/>
        <v/>
      </c>
      <c r="AR54" s="444" t="str">
        <f t="shared" si="47"/>
        <v/>
      </c>
      <c r="AS54" s="453" t="str">
        <f t="shared" si="48"/>
        <v/>
      </c>
    </row>
    <row r="55" spans="1:45" s="78" customFormat="1" ht="15.75" customHeight="1">
      <c r="A55" s="280" t="s">
        <v>262</v>
      </c>
      <c r="B55" s="15" t="s">
        <v>134</v>
      </c>
      <c r="C55" s="275" t="s">
        <v>223</v>
      </c>
      <c r="D55" s="412"/>
      <c r="E55" s="414" t="str">
        <f>IF(D55*15=0,"",D55*15)</f>
        <v/>
      </c>
      <c r="F55" s="418">
        <v>2</v>
      </c>
      <c r="G55" s="414">
        <f t="shared" si="37"/>
        <v>30</v>
      </c>
      <c r="H55" s="418">
        <v>2</v>
      </c>
      <c r="I55" s="420" t="s">
        <v>83</v>
      </c>
      <c r="J55" s="412"/>
      <c r="K55" s="414" t="str">
        <f>IF(J55*15=0,"",J55*15)</f>
        <v/>
      </c>
      <c r="L55" s="418"/>
      <c r="M55" s="414" t="str">
        <f t="shared" si="38"/>
        <v/>
      </c>
      <c r="N55" s="418"/>
      <c r="O55" s="420"/>
      <c r="P55" s="412"/>
      <c r="Q55" s="414" t="str">
        <f>IF(P55*15=0,"",P55*15)</f>
        <v/>
      </c>
      <c r="R55" s="418"/>
      <c r="S55" s="414" t="str">
        <f t="shared" si="39"/>
        <v/>
      </c>
      <c r="T55" s="418"/>
      <c r="U55" s="420"/>
      <c r="V55" s="412"/>
      <c r="W55" s="414" t="str">
        <f>IF(V55*15=0,"",V55*15)</f>
        <v/>
      </c>
      <c r="X55" s="418"/>
      <c r="Y55" s="414" t="str">
        <f t="shared" si="40"/>
        <v/>
      </c>
      <c r="Z55" s="418"/>
      <c r="AA55" s="420"/>
      <c r="AB55" s="412"/>
      <c r="AC55" s="414" t="str">
        <f>IF(AB55*15=0,"",AB55*15)</f>
        <v/>
      </c>
      <c r="AD55" s="418"/>
      <c r="AE55" s="414" t="str">
        <f t="shared" si="41"/>
        <v/>
      </c>
      <c r="AF55" s="418"/>
      <c r="AG55" s="420"/>
      <c r="AH55" s="412"/>
      <c r="AI55" s="414" t="str">
        <f>IF(AH55*15=0,"",AH55*15)</f>
        <v/>
      </c>
      <c r="AJ55" s="418"/>
      <c r="AK55" s="414" t="str">
        <f t="shared" si="42"/>
        <v/>
      </c>
      <c r="AL55" s="418"/>
      <c r="AM55" s="450"/>
      <c r="AN55" s="454" t="str">
        <f t="shared" si="43"/>
        <v/>
      </c>
      <c r="AO55" s="443" t="str">
        <f t="shared" si="44"/>
        <v/>
      </c>
      <c r="AP55" s="443">
        <f t="shared" si="45"/>
        <v>2</v>
      </c>
      <c r="AQ55" s="443">
        <f t="shared" si="46"/>
        <v>30</v>
      </c>
      <c r="AR55" s="443">
        <f t="shared" si="47"/>
        <v>2</v>
      </c>
      <c r="AS55" s="452">
        <f t="shared" si="48"/>
        <v>2</v>
      </c>
    </row>
    <row r="56" spans="1:45" s="78" customFormat="1" ht="15.75" customHeight="1" thickBot="1">
      <c r="A56" s="280" t="s">
        <v>249</v>
      </c>
      <c r="B56" s="15" t="s">
        <v>134</v>
      </c>
      <c r="C56" s="275" t="s">
        <v>231</v>
      </c>
      <c r="D56" s="413"/>
      <c r="E56" s="415"/>
      <c r="F56" s="419"/>
      <c r="G56" s="415"/>
      <c r="H56" s="419"/>
      <c r="I56" s="421"/>
      <c r="J56" s="413"/>
      <c r="K56" s="415"/>
      <c r="L56" s="419"/>
      <c r="M56" s="415"/>
      <c r="N56" s="419"/>
      <c r="O56" s="421"/>
      <c r="P56" s="413"/>
      <c r="Q56" s="415"/>
      <c r="R56" s="419"/>
      <c r="S56" s="415"/>
      <c r="T56" s="419"/>
      <c r="U56" s="421"/>
      <c r="V56" s="413"/>
      <c r="W56" s="415"/>
      <c r="X56" s="419"/>
      <c r="Y56" s="415"/>
      <c r="Z56" s="419"/>
      <c r="AA56" s="421"/>
      <c r="AB56" s="413"/>
      <c r="AC56" s="415"/>
      <c r="AD56" s="419"/>
      <c r="AE56" s="415"/>
      <c r="AF56" s="419"/>
      <c r="AG56" s="421"/>
      <c r="AH56" s="413"/>
      <c r="AI56" s="415"/>
      <c r="AJ56" s="419"/>
      <c r="AK56" s="415"/>
      <c r="AL56" s="419"/>
      <c r="AM56" s="451"/>
      <c r="AN56" s="455" t="str">
        <f t="shared" si="43"/>
        <v/>
      </c>
      <c r="AO56" s="444" t="str">
        <f t="shared" si="44"/>
        <v/>
      </c>
      <c r="AP56" s="444" t="str">
        <f t="shared" si="45"/>
        <v/>
      </c>
      <c r="AQ56" s="444" t="str">
        <f t="shared" si="46"/>
        <v/>
      </c>
      <c r="AR56" s="444" t="str">
        <f t="shared" si="47"/>
        <v/>
      </c>
      <c r="AS56" s="453" t="str">
        <f t="shared" si="48"/>
        <v/>
      </c>
    </row>
    <row r="57" spans="1:45" s="78" customFormat="1" ht="15.75" hidden="1" customHeight="1">
      <c r="A57" s="288"/>
      <c r="B57" s="190"/>
      <c r="C57" s="115"/>
      <c r="D57" s="194"/>
      <c r="E57" s="81" t="str">
        <f>IF(D57*15=0,"",D57*15)</f>
        <v/>
      </c>
      <c r="F57" s="190"/>
      <c r="G57" s="81" t="str">
        <f t="shared" si="37"/>
        <v/>
      </c>
      <c r="H57" s="190"/>
      <c r="I57" s="191"/>
      <c r="J57" s="192"/>
      <c r="K57" s="81" t="str">
        <f>IF(J57*15=0,"",J57*15)</f>
        <v/>
      </c>
      <c r="L57" s="190"/>
      <c r="M57" s="81" t="str">
        <f>IF(L57*15=0,"",L57*15)</f>
        <v/>
      </c>
      <c r="N57" s="190"/>
      <c r="O57" s="193"/>
      <c r="P57" s="194"/>
      <c r="Q57" s="81" t="str">
        <f>IF(P57*15=0,"",P57*15)</f>
        <v/>
      </c>
      <c r="R57" s="190"/>
      <c r="S57" s="81" t="str">
        <f>IF(R57*15=0,"",R57*15)</f>
        <v/>
      </c>
      <c r="T57" s="190"/>
      <c r="U57" s="191"/>
      <c r="V57" s="192"/>
      <c r="W57" s="81" t="str">
        <f>IF(V57*15=0,"",V57*15)</f>
        <v/>
      </c>
      <c r="X57" s="190"/>
      <c r="Y57" s="81" t="str">
        <f>IF(X57*15=0,"",X57*15)</f>
        <v/>
      </c>
      <c r="Z57" s="190"/>
      <c r="AA57" s="193"/>
      <c r="AB57" s="192"/>
      <c r="AC57" s="81" t="str">
        <f>IF(AB57*15=0,"",AB57*15)</f>
        <v/>
      </c>
      <c r="AD57" s="190"/>
      <c r="AE57" s="81" t="str">
        <f>IF(AD57*15=0,"",AD57*15)</f>
        <v/>
      </c>
      <c r="AF57" s="190"/>
      <c r="AG57" s="193"/>
      <c r="AH57" s="194"/>
      <c r="AI57" s="81" t="str">
        <f>IF(AH57*15=0,"",AH57*15)</f>
        <v/>
      </c>
      <c r="AJ57" s="190"/>
      <c r="AK57" s="81" t="str">
        <f>IF(AJ57*15=0,"",AJ57*15)</f>
        <v/>
      </c>
      <c r="AL57" s="190"/>
      <c r="AM57" s="191"/>
      <c r="AN57" s="195" t="str">
        <f>IF(D57+J57+P57+V57+AB57+AH57=0,"",D57+J57+P57+V57+AB57+AH57)</f>
        <v/>
      </c>
      <c r="AO57" s="81" t="str">
        <f>IF((D57+J57+P57+V57+AB57+AH57)*15=0,"",(D57+J57+P57+V57+AB57+AH57)*15)</f>
        <v/>
      </c>
      <c r="AP57" s="81" t="str">
        <f>IF(F57+L57+R57+X57+AD57+AJ57=0,"",F57+L57+R57+X57+AD57+AJ57)</f>
        <v/>
      </c>
      <c r="AQ57" s="81" t="str">
        <f>IF((F57+L57+R57+X57+AD57+AJ57)*15=0,"",(F57+L57+R57+X57+AD57+AJ57)*15)</f>
        <v/>
      </c>
      <c r="AR57" s="81" t="str">
        <f>IF(H57+N57+T57+Z57+AF57+AL57=0,"",H57+N57+T57+Z57+AF57+AL57)</f>
        <v/>
      </c>
      <c r="AS57" s="196" t="str">
        <f>IF(D57+F57+J57+L57+P57+R57+V57+X57+AB57+AD57+AH57+AJ57=0,"",D57+F57+J57+L57+P57+R57+V57+X57+AB57+AD57+AH57+AJ57)</f>
        <v/>
      </c>
    </row>
    <row r="58" spans="1:45" s="78" customFormat="1" ht="15.75" hidden="1" customHeight="1">
      <c r="A58" s="288"/>
      <c r="B58" s="190"/>
      <c r="C58" s="116"/>
      <c r="D58" s="194"/>
      <c r="E58" s="81" t="str">
        <f>IF(D58*15=0,"",D58*15)</f>
        <v/>
      </c>
      <c r="F58" s="190"/>
      <c r="G58" s="81" t="str">
        <f t="shared" si="37"/>
        <v/>
      </c>
      <c r="H58" s="190"/>
      <c r="I58" s="191"/>
      <c r="J58" s="192"/>
      <c r="K58" s="81" t="str">
        <f>IF(J58*15=0,"",J58*15)</f>
        <v/>
      </c>
      <c r="L58" s="190"/>
      <c r="M58" s="81" t="str">
        <f>IF(L58*15=0,"",L58*15)</f>
        <v/>
      </c>
      <c r="N58" s="190"/>
      <c r="O58" s="193"/>
      <c r="P58" s="194"/>
      <c r="Q58" s="81" t="str">
        <f>IF(P58*15=0,"",P58*15)</f>
        <v/>
      </c>
      <c r="R58" s="190"/>
      <c r="S58" s="81" t="str">
        <f>IF(R58*15=0,"",R58*15)</f>
        <v/>
      </c>
      <c r="T58" s="190"/>
      <c r="U58" s="191"/>
      <c r="V58" s="192"/>
      <c r="W58" s="81" t="str">
        <f>IF(V58*15=0,"",V58*15)</f>
        <v/>
      </c>
      <c r="X58" s="190"/>
      <c r="Y58" s="81" t="str">
        <f>IF(X58*15=0,"",X58*15)</f>
        <v/>
      </c>
      <c r="Z58" s="190"/>
      <c r="AA58" s="193"/>
      <c r="AB58" s="192"/>
      <c r="AC58" s="81" t="str">
        <f>IF(AB58*15=0,"",AB58*15)</f>
        <v/>
      </c>
      <c r="AD58" s="190"/>
      <c r="AE58" s="81" t="str">
        <f>IF(AD58*15=0,"",AD58*15)</f>
        <v/>
      </c>
      <c r="AF58" s="190"/>
      <c r="AG58" s="193"/>
      <c r="AH58" s="194"/>
      <c r="AI58" s="81" t="str">
        <f>IF(AH58*15=0,"",AH58*15)</f>
        <v/>
      </c>
      <c r="AJ58" s="190"/>
      <c r="AK58" s="81" t="str">
        <f>IF(AJ58*15=0,"",AJ58*15)</f>
        <v/>
      </c>
      <c r="AL58" s="190"/>
      <c r="AM58" s="191"/>
      <c r="AN58" s="195" t="str">
        <f>IF(D58+J58+P58+V58+AB58+AH58=0,"",D58+J58+P58+V58+AB58+AH58)</f>
        <v/>
      </c>
      <c r="AO58" s="81" t="str">
        <f>IF((D58+J58+P58+V58+AB58+AH58)*15=0,"",(D58+J58+P58+V58+AB58+AH58)*15)</f>
        <v/>
      </c>
      <c r="AP58" s="81" t="str">
        <f>IF(F58+L58+R58+X58+AD58+AJ58=0,"",F58+L58+R58+X58+AD58+AJ58)</f>
        <v/>
      </c>
      <c r="AQ58" s="81" t="str">
        <f>IF((F58+L58+R58+X58+AD58+AJ58)*15=0,"",(F58+L58+R58+X58+AD58+AJ58)*15)</f>
        <v/>
      </c>
      <c r="AR58" s="81" t="str">
        <f>IF(H58+N58+T58+Z58+AF58+AL58=0,"",H58+N58+T58+Z58+AF58+AL58)</f>
        <v/>
      </c>
      <c r="AS58" s="196" t="str">
        <f>IF(D58+F58+J58+L58+P58+R58+V58+X58+AB58+AD58+AH58+AJ58=0,"",D58+F58+J58+L58+P58+R58+V58+X58+AB58+AD58+AH58+AJ58)</f>
        <v/>
      </c>
    </row>
    <row r="59" spans="1:45" s="78" customFormat="1" ht="15.75" hidden="1" customHeight="1" thickBot="1">
      <c r="A59" s="288"/>
      <c r="B59" s="190"/>
      <c r="C59" s="116"/>
      <c r="D59" s="194"/>
      <c r="E59" s="81" t="str">
        <f>IF(D59*15=0,"",D59*15)</f>
        <v/>
      </c>
      <c r="F59" s="190"/>
      <c r="G59" s="81" t="str">
        <f t="shared" si="37"/>
        <v/>
      </c>
      <c r="H59" s="190"/>
      <c r="I59" s="191"/>
      <c r="J59" s="192"/>
      <c r="K59" s="81" t="str">
        <f>IF(J59*15=0,"",J59*15)</f>
        <v/>
      </c>
      <c r="L59" s="190"/>
      <c r="M59" s="81" t="str">
        <f>IF(L59*15=0,"",L59*15)</f>
        <v/>
      </c>
      <c r="N59" s="190"/>
      <c r="O59" s="193"/>
      <c r="P59" s="194"/>
      <c r="Q59" s="81" t="str">
        <f>IF(P59*15=0,"",P59*15)</f>
        <v/>
      </c>
      <c r="R59" s="190"/>
      <c r="S59" s="81" t="str">
        <f>IF(R59*15=0,"",R59*15)</f>
        <v/>
      </c>
      <c r="T59" s="190"/>
      <c r="U59" s="191"/>
      <c r="V59" s="192"/>
      <c r="W59" s="81" t="str">
        <f>IF(V59*15=0,"",V59*15)</f>
        <v/>
      </c>
      <c r="X59" s="190"/>
      <c r="Y59" s="81" t="str">
        <f>IF(X59*15=0,"",X59*15)</f>
        <v/>
      </c>
      <c r="Z59" s="190"/>
      <c r="AA59" s="193"/>
      <c r="AB59" s="192"/>
      <c r="AC59" s="81" t="str">
        <f>IF(AB59*15=0,"",AB59*15)</f>
        <v/>
      </c>
      <c r="AD59" s="190"/>
      <c r="AE59" s="81" t="str">
        <f>IF(AD59*15=0,"",AD59*15)</f>
        <v/>
      </c>
      <c r="AF59" s="190"/>
      <c r="AG59" s="193"/>
      <c r="AH59" s="194"/>
      <c r="AI59" s="81" t="str">
        <f>IF(AH59*15=0,"",AH59*15)</f>
        <v/>
      </c>
      <c r="AJ59" s="190"/>
      <c r="AK59" s="81" t="str">
        <f>IF(AJ59*15=0,"",AJ59*15)</f>
        <v/>
      </c>
      <c r="AL59" s="190"/>
      <c r="AM59" s="191"/>
      <c r="AN59" s="195" t="str">
        <f>IF(D59+J59+P59+V59+AB59+AH59=0,"",D59+J59+P59+V59+AB59+AH59)</f>
        <v/>
      </c>
      <c r="AO59" s="81" t="str">
        <f>IF((D59+J59+P59+V59+AB59+AH59)*15=0,"",(D59+J59+P59+V59+AB59+AH59)*15)</f>
        <v/>
      </c>
      <c r="AP59" s="81" t="str">
        <f>IF(F59+L59+R59+X59+AD59+AJ59=0,"",F59+L59+R59+X59+AD59+AJ59)</f>
        <v/>
      </c>
      <c r="AQ59" s="81" t="str">
        <f>IF((F59+L59+R59+X59+AD59+AJ59)*15=0,"",(F59+L59+R59+X59+AD59+AJ59)*15)</f>
        <v/>
      </c>
      <c r="AR59" s="81" t="str">
        <f>IF(H59+N59+T59+Z59+AF59+AL59=0,"",H59+N59+T59+Z59+AF59+AL59)</f>
        <v/>
      </c>
      <c r="AS59" s="196" t="str">
        <f>IF(D59+F59+J59+L59+P59+R59+V59+X59+AB59+AD59+AH59+AJ59=0,"",D59+F59+J59+L59+P59+R59+V59+X59+AB59+AD59+AH59+AJ59)</f>
        <v/>
      </c>
    </row>
    <row r="60" spans="1:45" s="10" customFormat="1" ht="15.75" customHeight="1" thickBot="1">
      <c r="A60" s="281"/>
      <c r="B60" s="148"/>
      <c r="C60" s="197" t="s">
        <v>63</v>
      </c>
      <c r="D60" s="154" t="str">
        <f>IF(SUM(D49:D59)=0,"",SUM(D49:D59))</f>
        <v/>
      </c>
      <c r="E60" s="21" t="str">
        <f>IF(SUM(D49:D59)=0,"",SUM(D49:D59)*15)</f>
        <v/>
      </c>
      <c r="F60" s="21">
        <f>IF(SUM(F49:F59)=0,"",SUM(F49:F59))</f>
        <v>8</v>
      </c>
      <c r="G60" s="21">
        <f>IF(SUM(F49:F59)=0,"",SUM(F49:F59)*15)</f>
        <v>120</v>
      </c>
      <c r="H60" s="151">
        <f>IF(SUM(H49:H59)=0,"",SUM(H49:H59))</f>
        <v>8</v>
      </c>
      <c r="I60" s="198">
        <f>IF(SUM(D49:D59)+SUM(F49:F59)=0,"",SUM(D49:D59)+SUM(F49:F59))</f>
        <v>8</v>
      </c>
      <c r="J60" s="150" t="str">
        <f>IF(SUM(J49:J59)=0,"",SUM(J49:J59))</f>
        <v/>
      </c>
      <c r="K60" s="21" t="str">
        <f>IF(SUM(J49:J59)=0,"",SUM(J49:J59)*15)</f>
        <v/>
      </c>
      <c r="L60" s="21" t="str">
        <f>IF(SUM(L49:L59)=0,"",SUM(L49:L59))</f>
        <v/>
      </c>
      <c r="M60" s="21" t="str">
        <f>IF(SUM(L49:L59)=0,"",SUM(L49:L59)*15)</f>
        <v/>
      </c>
      <c r="N60" s="151" t="str">
        <f>IF(SUM(N49:N59)=0,"",SUM(N49:N59))</f>
        <v/>
      </c>
      <c r="O60" s="199" t="str">
        <f>IF(SUM(J49:J59)+SUM(L49:L59)=0,"",SUM(J49:J59)+SUM(L49:L59))</f>
        <v/>
      </c>
      <c r="P60" s="154" t="str">
        <f>IF(SUM(P49:P59)=0,"",SUM(P49:P59))</f>
        <v/>
      </c>
      <c r="Q60" s="21" t="str">
        <f>IF(SUM(P49:P59)=0,"",SUM(P49:P59)*15)</f>
        <v/>
      </c>
      <c r="R60" s="21" t="str">
        <f>IF(SUM(R49:R59)=0,"",SUM(R49:R59))</f>
        <v/>
      </c>
      <c r="S60" s="21" t="str">
        <f>IF(SUM(R49:R59)=0,"",SUM(R49:R59)*15)</f>
        <v/>
      </c>
      <c r="T60" s="151" t="str">
        <f>IF(SUM(T49:T59)=0,"",SUM(T49:T59))</f>
        <v/>
      </c>
      <c r="U60" s="198" t="str">
        <f>IF(SUM(P49:P59)+SUM(R49:R59)=0,"",SUM(P49:P59)+SUM(R49:R59))</f>
        <v/>
      </c>
      <c r="V60" s="150" t="str">
        <f>IF(SUM(V49:V59)=0,"",SUM(V49:V59))</f>
        <v/>
      </c>
      <c r="W60" s="21" t="str">
        <f>IF(SUM(V49:V59)=0,"",SUM(V49:V59)*15)</f>
        <v/>
      </c>
      <c r="X60" s="21" t="str">
        <f>IF(SUM(X49:X59)=0,"",SUM(X49:X59))</f>
        <v/>
      </c>
      <c r="Y60" s="21" t="str">
        <f>IF(SUM(X49:X59)=0,"",SUM(X49:X59)*15)</f>
        <v/>
      </c>
      <c r="Z60" s="151" t="str">
        <f>IF(SUM(Z49:Z59)=0,"",SUM(Z49:Z59))</f>
        <v/>
      </c>
      <c r="AA60" s="199" t="str">
        <f>IF(SUM(V49:V59)+SUM(X49:X59)=0,"",SUM(V49:V59)+SUM(X49:X59))</f>
        <v/>
      </c>
      <c r="AB60" s="150" t="str">
        <f>IF(SUM(AB49:AB59)=0,"",SUM(AB49:AB59))</f>
        <v/>
      </c>
      <c r="AC60" s="21" t="str">
        <f>IF(SUM(AB49:AB59)=0,"",SUM(AB49:AB59)*15)</f>
        <v/>
      </c>
      <c r="AD60" s="21" t="str">
        <f>IF(SUM(AD49:AD59)=0,"",SUM(AD49:AD59))</f>
        <v/>
      </c>
      <c r="AE60" s="21" t="str">
        <f>IF(SUM(AD49:AD59)=0,"",SUM(AD49:AD59)*15)</f>
        <v/>
      </c>
      <c r="AF60" s="151" t="str">
        <f>IF(SUM(AF49:AF59)=0,"",SUM(AF49:AF59))</f>
        <v/>
      </c>
      <c r="AG60" s="199" t="str">
        <f>IF(SUM(AB49:AB59)+SUM(AD49:AD59)=0,"",SUM(AB49:AB59)+SUM(AD49:AD59))</f>
        <v/>
      </c>
      <c r="AH60" s="154" t="str">
        <f>IF(SUM(AH49:AH59)=0,"",SUM(AH49:AH59))</f>
        <v/>
      </c>
      <c r="AI60" s="21" t="str">
        <f>IF(SUM(AH49:AH59)=0,"",SUM(AH49:AH59)*15)</f>
        <v/>
      </c>
      <c r="AJ60" s="21" t="str">
        <f>IF(SUM(AJ49:AJ59)=0,"",SUM(AJ49:AJ59))</f>
        <v/>
      </c>
      <c r="AK60" s="21" t="str">
        <f>IF(SUM(AJ49:AJ59)=0,"",SUM(AJ49:AJ59)*15)</f>
        <v/>
      </c>
      <c r="AL60" s="151" t="str">
        <f>IF(SUM(AL49:AL59)=0,"",SUM(AL49:AL59))</f>
        <v/>
      </c>
      <c r="AM60" s="198" t="str">
        <f>IF(SUM(AH49:AH59)+SUM(AJ49:AJ59)=0,"",SUM(AH49:AH59)+SUM(AJ49:AJ59))</f>
        <v/>
      </c>
      <c r="AN60" s="157" t="str">
        <f>IF(SUM(AN49:AN59)=0,"",SUM(AN49:AN59))</f>
        <v/>
      </c>
      <c r="AO60" s="21" t="str">
        <f>IF(SUM(AN49:AN59)=0,"",SUM(AN49:AN59)*15)</f>
        <v/>
      </c>
      <c r="AP60" s="21">
        <f>IF(SUM(AP49:AP59)=0,"",SUM(AP49:AP59))</f>
        <v>8</v>
      </c>
      <c r="AQ60" s="21">
        <f>IF(SUM(AP49:AP59)=0,"",SUM(AP49:AP59)*15)</f>
        <v>120</v>
      </c>
      <c r="AR60" s="151">
        <f>IF(SUM(AR49:AR59)=0,"",SUM(AR49:AR59))</f>
        <v>8</v>
      </c>
      <c r="AS60" s="158">
        <f>IF(SUM(AS49:AS59)=0,"",SUM(AS49:AS59))</f>
        <v>8</v>
      </c>
    </row>
    <row r="61" spans="1:45" s="10" customFormat="1" ht="15.75" customHeight="1" thickBot="1">
      <c r="A61" s="289"/>
      <c r="B61" s="159"/>
      <c r="C61" s="200" t="s">
        <v>64</v>
      </c>
      <c r="D61" s="201">
        <f>IF(SUM(D29:D46)+SUM(D49:D59)=0,"",SUM(D29:D46)+SUM(D49:D59))</f>
        <v>4</v>
      </c>
      <c r="E61" s="80">
        <f>IF((SUM(D29:D46)+SUM(D49:D59))=0,"",(SUM(D29:D46)+SUM(D49:D59))*15)</f>
        <v>60</v>
      </c>
      <c r="F61" s="80">
        <f>IF(SUM(F29:F46)+SUM(F49:F59)=0,"",SUM(F29:F46)+SUM(F49:F59))</f>
        <v>14</v>
      </c>
      <c r="G61" s="80">
        <f>IF((SUM(F29:F46)+SUM(F49:F59))=0,"",(SUM(F29:F46)+SUM(F49:F59))*15)</f>
        <v>210</v>
      </c>
      <c r="H61" s="202">
        <f>IF(SUM(H29:H46)+SUM(H49:H59)=0,"",SUM(H29:H46)+SUM(H49:H59))</f>
        <v>20</v>
      </c>
      <c r="I61" s="203">
        <f>IF(SUM(D29:D46)+SUM(D49:D59)+SUM(F29:F46)+SUM(F49:F59)=0,"",SUM(D29:D46)+SUM(D49:D59)+SUM(F29:F46)+SUM(F49:F59))</f>
        <v>18</v>
      </c>
      <c r="J61" s="204">
        <f>IF(SUM(J29:J46)+SUM(J49:J59)=0,"",SUM(J29:J46)+SUM(J49:J59))</f>
        <v>5</v>
      </c>
      <c r="K61" s="82">
        <f>IF((SUM(J29:J46)+SUM(J49:J59))=0,"",(SUM(J29:J46)+SUM(J49:J59))*15)</f>
        <v>75</v>
      </c>
      <c r="L61" s="82">
        <f>IF(SUM(L29:L46)+SUM(L49:L59)=0,"",SUM(L29:L46)+SUM(L49:L59))</f>
        <v>9</v>
      </c>
      <c r="M61" s="82">
        <f>IF((SUM(L29:L46)+SUM(L49:L59))=0,"",(SUM(L29:L46)+SUM(L49:L59))*15)</f>
        <v>135</v>
      </c>
      <c r="N61" s="82">
        <f>IF(SUM(N29:N46)+SUM(N49:N59)=0,"",SUM(N29:N46)+SUM(N49:N59))</f>
        <v>20</v>
      </c>
      <c r="O61" s="205">
        <f>IF(SUM(J29:J46)+SUM(J49:J59)+SUM(L29:L46)+SUM(L49:L59)=0,"",SUM(J29:J46)+SUM(J49:J59)+SUM(L29:L46)+SUM(L49:L59))</f>
        <v>14</v>
      </c>
      <c r="P61" s="201">
        <f>IF(SUM(P29:P46)+SUM(P49:P59)=0,"",SUM(P29:P46)+SUM(P49:P59))</f>
        <v>5</v>
      </c>
      <c r="Q61" s="80">
        <f>IF((SUM(P29:P46)+SUM(P49:P59))=0,"",(SUM(P29:P46)+SUM(P49:P59))*15)</f>
        <v>75</v>
      </c>
      <c r="R61" s="80">
        <f>IF(SUM(R29:R46)+SUM(R49:R59)=0,"",SUM(R29:R46)+SUM(R49:R59))</f>
        <v>5</v>
      </c>
      <c r="S61" s="80">
        <f>IF((SUM(R29:R46)+SUM(R49:R59))=0,"",(SUM(R29:R46)+SUM(R49:R59))*15)</f>
        <v>75</v>
      </c>
      <c r="T61" s="80">
        <f>IF(SUM(T29:T46)+SUM(T49:T59)=0,"",SUM(T29:T46)+SUM(T49:T59))</f>
        <v>20</v>
      </c>
      <c r="U61" s="206">
        <f>IF(SUM(P29:P46)+SUM(P49:P59)+SUM(R29:R46)+SUM(R49:R59)=0,"",SUM(P29:P46)+SUM(P49:P59)+SUM(R29:R46)+SUM(R49:R59))</f>
        <v>10</v>
      </c>
      <c r="V61" s="204">
        <f>IF(SUM(V29:V46)+SUM(V49:V59)=0,"",SUM(V29:V46)+SUM(V49:V59))</f>
        <v>5</v>
      </c>
      <c r="W61" s="82">
        <f>IF((SUM(V29:V46)+SUM(V49:V59))=0,"",(SUM(V29:V46)+SUM(V49:V59))*15)</f>
        <v>75</v>
      </c>
      <c r="X61" s="82">
        <f>IF(SUM(X29:X46)+SUM(X49:X59)=0,"",SUM(X29:X46)+SUM(X49:X59))</f>
        <v>2</v>
      </c>
      <c r="Y61" s="82">
        <f>IF((SUM(X29:X46)+SUM(X49:X59))=0,"",(SUM(X29:X46)+SUM(X49:X59))*15)</f>
        <v>30</v>
      </c>
      <c r="Z61" s="82">
        <f>IF(SUM(Z29:Z46)+SUM(Z49:Z59)=0,"",SUM(Z29:Z46)+SUM(Z49:Z59))</f>
        <v>8</v>
      </c>
      <c r="AA61" s="205">
        <f>IF(SUM(V29:V46)+SUM(V49:V59)+SUM(X29:X46)+SUM(X49:X59)=0,"",SUM(V29:V46)+SUM(V49:V59)+SUM(X29:X46)+SUM(X49:X59))</f>
        <v>7</v>
      </c>
      <c r="AB61" s="204">
        <f>IF(SUM(AB29:AB46)+SUM(AB49:AB59)=0,"",SUM(AB29:AB46)+SUM(AB49:AB59))</f>
        <v>4</v>
      </c>
      <c r="AC61" s="82">
        <f>IF((SUM(AB29:AB46)+SUM(AB49:AB59))=0,"",(SUM(AB29:AB46)+SUM(AB49:AB59))*15)</f>
        <v>60</v>
      </c>
      <c r="AD61" s="82">
        <f>IF(SUM(AD29:AD46)+SUM(AD49:AD59)=0,"",SUM(AD29:AD46)+SUM(AD49:AD59))</f>
        <v>2</v>
      </c>
      <c r="AE61" s="82">
        <f>IF((SUM(AD29:AD46)+SUM(AD49:AD59))=0,"",(SUM(AD29:AD46)+SUM(AD49:AD59))*15)</f>
        <v>30</v>
      </c>
      <c r="AF61" s="82">
        <f>IF(SUM(AF29:AF46)+SUM(AF49:AF59)=0,"",SUM(AF29:AF46)+SUM(AF49:AF59))</f>
        <v>10</v>
      </c>
      <c r="AG61" s="205">
        <f>IF(SUM(AB29:AB46)+SUM(AB49:AB59)+SUM(AD29:AD46)+SUM(AD49:AD59)=0,"",SUM(AB29:AB46)+SUM(AB49:AB59)+SUM(AD29:AD46)+SUM(AD49:AD59))</f>
        <v>6</v>
      </c>
      <c r="AH61" s="201" t="str">
        <f>IF(SUM(AH29:AH46)+SUM(AH49:AH59)=0,"",SUM(AH29:AH46)+SUM(AH49:AH59))</f>
        <v/>
      </c>
      <c r="AI61" s="80" t="str">
        <f>IF((SUM(AH29:AH46)+SUM(AH49:AH59))=0,"",(SUM(AH29:AH46)+SUM(AH49:AH59))*15)</f>
        <v/>
      </c>
      <c r="AJ61" s="80" t="str">
        <f>IF(SUM(AJ29:AJ46)+SUM(AJ49:AJ59)=0,"",SUM(AJ29:AJ46)+SUM(AJ49:AJ59))</f>
        <v/>
      </c>
      <c r="AK61" s="80" t="str">
        <f>IF((SUM(AJ29:AJ46)+SUM(AJ49:AJ59))=0,"",(SUM(AJ29:AJ46)+SUM(AJ49:AJ59))*15)</f>
        <v/>
      </c>
      <c r="AL61" s="80" t="str">
        <f>IF(SUM(AL29:AL46)+SUM(AL49:AL59)=0,"",SUM(AL29:AL46)+SUM(AL49:AL59))</f>
        <v/>
      </c>
      <c r="AM61" s="206" t="str">
        <f>IF(SUM(AH29:AH46)+SUM(AH49:AH59)+SUM(AJ29:AJ46)+SUM(AJ49:AJ59)=0,"",SUM(AH29:AH46)+SUM(AH49:AH59)+SUM(AJ29:AJ46)+SUM(AJ49:AJ59))</f>
        <v/>
      </c>
      <c r="AN61" s="207">
        <f>IF(SUM(AN29:AN46)+SUM(AN49:AN59)=0,"",SUM(AN29:AN46)+SUM(AN49:AN59))</f>
        <v>23</v>
      </c>
      <c r="AO61" s="82">
        <f>IF((SUM(AN29:AN46)+SUM(AN49:AN59))=0,"",(SUM(AN29:AN46)+SUM(AN49:AN59))*15)</f>
        <v>345</v>
      </c>
      <c r="AP61" s="82">
        <f>IF(SUM(AP29:AP46)+SUM(AP49:AP59)=0,"",SUM(AP29:AP46)+SUM(AP49:AP59))</f>
        <v>32</v>
      </c>
      <c r="AQ61" s="82">
        <f>IF((SUM(AP29:AP46)+SUM(AP49:AP59))=0,"",(SUM(AP29:AP46)+SUM(AP49:AP59))*15)</f>
        <v>480</v>
      </c>
      <c r="AR61" s="82">
        <f>IF(SUM(AR29:AR46)+SUM(AR49:AR59)=0,"",SUM(AR29:AR46)+SUM(AR49:AR59))</f>
        <v>78</v>
      </c>
      <c r="AS61" s="208">
        <f>IF(SUM(AS29:AS46)+SUM(AS49:AS59)=0,"",SUM(AS29:AS46)+SUM(AS49:AS59))</f>
        <v>55</v>
      </c>
    </row>
    <row r="62" spans="1:45" s="10" customFormat="1" ht="15.75" customHeight="1" thickTop="1">
      <c r="A62" s="290" t="s">
        <v>9</v>
      </c>
      <c r="B62" s="209"/>
      <c r="C62" s="210" t="s">
        <v>20</v>
      </c>
      <c r="D62" s="211"/>
      <c r="E62" s="212"/>
      <c r="F62" s="211"/>
      <c r="G62" s="212"/>
      <c r="H62" s="211"/>
      <c r="I62" s="213"/>
      <c r="J62" s="211"/>
      <c r="K62" s="212"/>
      <c r="L62" s="211"/>
      <c r="M62" s="212"/>
      <c r="N62" s="211"/>
      <c r="O62" s="213"/>
      <c r="P62" s="211"/>
      <c r="Q62" s="212"/>
      <c r="R62" s="211"/>
      <c r="S62" s="212"/>
      <c r="T62" s="211"/>
      <c r="U62" s="213"/>
      <c r="V62" s="211"/>
      <c r="W62" s="212"/>
      <c r="X62" s="211"/>
      <c r="Y62" s="212"/>
      <c r="Z62" s="211"/>
      <c r="AA62" s="213"/>
      <c r="AB62" s="213"/>
      <c r="AC62" s="213"/>
      <c r="AD62" s="213"/>
      <c r="AE62" s="213"/>
      <c r="AF62" s="213"/>
      <c r="AG62" s="213"/>
      <c r="AH62" s="211"/>
      <c r="AI62" s="212"/>
      <c r="AJ62" s="211"/>
      <c r="AK62" s="212"/>
      <c r="AL62" s="211"/>
      <c r="AM62" s="213"/>
      <c r="AN62" s="214"/>
      <c r="AO62" s="211"/>
      <c r="AP62" s="211"/>
      <c r="AQ62" s="211"/>
      <c r="AR62" s="211"/>
      <c r="AS62" s="215"/>
    </row>
    <row r="63" spans="1:45" ht="15.75" customHeight="1">
      <c r="A63" s="280" t="s">
        <v>157</v>
      </c>
      <c r="B63" s="15" t="s">
        <v>134</v>
      </c>
      <c r="C63" s="13" t="s">
        <v>135</v>
      </c>
      <c r="D63" s="120"/>
      <c r="E63" s="14" t="str">
        <f t="shared" ref="E63:E98" si="49">IF(D63*15=0,"",D63*15)</f>
        <v/>
      </c>
      <c r="F63" s="120"/>
      <c r="G63" s="14" t="str">
        <f t="shared" ref="G63:G98" si="50">IF(F63*15=0,"",F63*15)</f>
        <v/>
      </c>
      <c r="H63" s="120"/>
      <c r="I63" s="128"/>
      <c r="J63" s="121"/>
      <c r="K63" s="14" t="str">
        <f t="shared" ref="K63:K98" si="51">IF(J63*15=0,"",J63*15)</f>
        <v/>
      </c>
      <c r="L63" s="120"/>
      <c r="M63" s="14" t="str">
        <f t="shared" ref="M63:M98" si="52">IF(L63*15=0,"",L63*15)</f>
        <v/>
      </c>
      <c r="N63" s="120"/>
      <c r="O63" s="127"/>
      <c r="P63" s="121">
        <v>1</v>
      </c>
      <c r="Q63" s="14">
        <f t="shared" ref="Q63:Q98" si="53">IF(P63*15=0,"",P63*15)</f>
        <v>15</v>
      </c>
      <c r="R63" s="120">
        <v>1</v>
      </c>
      <c r="S63" s="14">
        <f t="shared" ref="S63:S98" si="54">IF(R63*15=0,"",R63*15)</f>
        <v>15</v>
      </c>
      <c r="T63" s="120">
        <v>2</v>
      </c>
      <c r="U63" s="127" t="s">
        <v>72</v>
      </c>
      <c r="V63" s="121"/>
      <c r="W63" s="14" t="str">
        <f t="shared" ref="W63:W98" si="55">IF(V63*15=0,"",V63*15)</f>
        <v/>
      </c>
      <c r="X63" s="120"/>
      <c r="Y63" s="14" t="str">
        <f t="shared" ref="Y63:Y98" si="56">IF(X63*15=0,"",X63*15)</f>
        <v/>
      </c>
      <c r="Z63" s="120"/>
      <c r="AA63" s="127"/>
      <c r="AB63" s="121"/>
      <c r="AC63" s="14" t="str">
        <f t="shared" ref="AC63:AC98" si="57">IF(AB63*15=0,"",AB63*15)</f>
        <v/>
      </c>
      <c r="AD63" s="120"/>
      <c r="AE63" s="14" t="str">
        <f t="shared" ref="AE63:AE98" si="58">IF(AD63*15=0,"",AD63*15)</f>
        <v/>
      </c>
      <c r="AF63" s="120"/>
      <c r="AG63" s="127"/>
      <c r="AH63" s="120"/>
      <c r="AI63" s="14" t="str">
        <f t="shared" ref="AI63:AI98" si="59">IF(AH63*15=0,"",AH63*15)</f>
        <v/>
      </c>
      <c r="AJ63" s="120"/>
      <c r="AK63" s="14" t="str">
        <f t="shared" ref="AK63:AK98" si="60">IF(AJ63*15=0,"",AJ63*15)</f>
        <v/>
      </c>
      <c r="AL63" s="120"/>
      <c r="AM63" s="120"/>
      <c r="AN63" s="16">
        <f t="shared" ref="AN63:AN98" si="61">IF(D63+J63+P63+V63+AB63+AH63=0,"",D63+J63+P63+V63+AB63+AH63)</f>
        <v>1</v>
      </c>
      <c r="AO63" s="14">
        <f t="shared" ref="AO63:AO98" si="62">IF((D63+J63+P63+V63+AB63+AH63)*15=0,"",(D63+J63+P63+V63+AB63+AH63)*15)</f>
        <v>15</v>
      </c>
      <c r="AP63" s="17">
        <f t="shared" ref="AP63:AP98" si="63">IF(F63+L63+R63+X63+AD63+AJ63=0,"",F63+L63+R63+X63+AD63+AJ63)</f>
        <v>1</v>
      </c>
      <c r="AQ63" s="14">
        <f t="shared" ref="AQ63:AQ98" si="64">IF((F63+L63+R63+X63+AD63+AJ63)*15=0,"",(F63+L63+R63+X63+AD63+AJ63)*15)</f>
        <v>15</v>
      </c>
      <c r="AR63" s="17">
        <f t="shared" ref="AR63:AR98" si="65">IF(H63+N63+T63+Z63+AF63+AL63=0,"",H63+N63+T63+Z63+AF63+AL63)</f>
        <v>2</v>
      </c>
      <c r="AS63" s="18">
        <f t="shared" ref="AS63:AS98" si="66">IF(D63+F63+J63+L63+P63+R63+V63+X63+AB63+AD63+AH63+AJ63=0,"",D63+F63+J63+L63+P63+R63+V63+X63+AB63+AD63+AH63+AJ63)</f>
        <v>2</v>
      </c>
    </row>
    <row r="64" spans="1:45" ht="15.75" customHeight="1">
      <c r="A64" s="280" t="s">
        <v>158</v>
      </c>
      <c r="B64" s="15" t="s">
        <v>134</v>
      </c>
      <c r="C64" s="13" t="s">
        <v>136</v>
      </c>
      <c r="D64" s="120"/>
      <c r="E64" s="14" t="str">
        <f t="shared" si="49"/>
        <v/>
      </c>
      <c r="F64" s="120"/>
      <c r="G64" s="14" t="str">
        <f t="shared" si="50"/>
        <v/>
      </c>
      <c r="H64" s="120"/>
      <c r="I64" s="128"/>
      <c r="J64" s="121"/>
      <c r="K64" s="14" t="str">
        <f t="shared" si="51"/>
        <v/>
      </c>
      <c r="L64" s="120"/>
      <c r="M64" s="14" t="str">
        <f t="shared" si="52"/>
        <v/>
      </c>
      <c r="N64" s="120"/>
      <c r="O64" s="127"/>
      <c r="P64" s="121"/>
      <c r="Q64" s="14" t="str">
        <f t="shared" si="53"/>
        <v/>
      </c>
      <c r="R64" s="120"/>
      <c r="S64" s="14" t="str">
        <f t="shared" si="54"/>
        <v/>
      </c>
      <c r="T64" s="120"/>
      <c r="U64" s="127"/>
      <c r="V64" s="110">
        <v>1</v>
      </c>
      <c r="W64" s="14">
        <f t="shared" si="55"/>
        <v>15</v>
      </c>
      <c r="X64" s="110">
        <v>1</v>
      </c>
      <c r="Y64" s="14">
        <f t="shared" si="56"/>
        <v>15</v>
      </c>
      <c r="Z64" s="125">
        <v>2</v>
      </c>
      <c r="AA64" s="130" t="s">
        <v>83</v>
      </c>
      <c r="AB64" s="121"/>
      <c r="AC64" s="14" t="str">
        <f t="shared" si="57"/>
        <v/>
      </c>
      <c r="AD64" s="120"/>
      <c r="AE64" s="14" t="str">
        <f t="shared" si="58"/>
        <v/>
      </c>
      <c r="AF64" s="120"/>
      <c r="AG64" s="127"/>
      <c r="AH64" s="120"/>
      <c r="AI64" s="14" t="str">
        <f t="shared" si="59"/>
        <v/>
      </c>
      <c r="AJ64" s="120"/>
      <c r="AK64" s="14" t="str">
        <f t="shared" si="60"/>
        <v/>
      </c>
      <c r="AL64" s="120"/>
      <c r="AM64" s="120"/>
      <c r="AN64" s="16">
        <f t="shared" si="61"/>
        <v>1</v>
      </c>
      <c r="AO64" s="14">
        <f t="shared" si="62"/>
        <v>15</v>
      </c>
      <c r="AP64" s="17">
        <f t="shared" si="63"/>
        <v>1</v>
      </c>
      <c r="AQ64" s="14">
        <f t="shared" si="64"/>
        <v>15</v>
      </c>
      <c r="AR64" s="17">
        <f t="shared" si="65"/>
        <v>2</v>
      </c>
      <c r="AS64" s="18">
        <f t="shared" si="66"/>
        <v>2</v>
      </c>
    </row>
    <row r="65" spans="1:45" ht="15.75" customHeight="1">
      <c r="A65" s="280" t="s">
        <v>121</v>
      </c>
      <c r="B65" s="15" t="s">
        <v>134</v>
      </c>
      <c r="C65" s="13" t="s">
        <v>266</v>
      </c>
      <c r="D65" s="120"/>
      <c r="E65" s="14" t="str">
        <f t="shared" si="49"/>
        <v/>
      </c>
      <c r="F65" s="120"/>
      <c r="G65" s="14" t="str">
        <f t="shared" si="50"/>
        <v/>
      </c>
      <c r="H65" s="120"/>
      <c r="I65" s="128"/>
      <c r="J65" s="121"/>
      <c r="K65" s="14" t="str">
        <f t="shared" si="51"/>
        <v/>
      </c>
      <c r="L65" s="120"/>
      <c r="M65" s="14" t="str">
        <f t="shared" si="52"/>
        <v/>
      </c>
      <c r="N65" s="120"/>
      <c r="O65" s="127"/>
      <c r="P65" s="121"/>
      <c r="Q65" s="14" t="str">
        <f t="shared" si="53"/>
        <v/>
      </c>
      <c r="R65" s="120"/>
      <c r="S65" s="14" t="str">
        <f t="shared" si="54"/>
        <v/>
      </c>
      <c r="T65" s="120"/>
      <c r="U65" s="127"/>
      <c r="V65" s="109">
        <v>1</v>
      </c>
      <c r="W65" s="14">
        <f t="shared" si="55"/>
        <v>15</v>
      </c>
      <c r="X65" s="110">
        <v>1</v>
      </c>
      <c r="Y65" s="14">
        <f t="shared" si="56"/>
        <v>15</v>
      </c>
      <c r="Z65" s="124">
        <v>2</v>
      </c>
      <c r="AA65" s="130" t="s">
        <v>83</v>
      </c>
      <c r="AB65" s="121"/>
      <c r="AC65" s="14" t="str">
        <f t="shared" si="57"/>
        <v/>
      </c>
      <c r="AD65" s="120"/>
      <c r="AE65" s="14" t="str">
        <f t="shared" si="58"/>
        <v/>
      </c>
      <c r="AF65" s="120"/>
      <c r="AG65" s="127"/>
      <c r="AH65" s="120"/>
      <c r="AI65" s="14" t="str">
        <f t="shared" si="59"/>
        <v/>
      </c>
      <c r="AJ65" s="120"/>
      <c r="AK65" s="14" t="str">
        <f t="shared" si="60"/>
        <v/>
      </c>
      <c r="AL65" s="120"/>
      <c r="AM65" s="120"/>
      <c r="AN65" s="16">
        <f t="shared" si="61"/>
        <v>1</v>
      </c>
      <c r="AO65" s="14">
        <f t="shared" si="62"/>
        <v>15</v>
      </c>
      <c r="AP65" s="17">
        <f t="shared" si="63"/>
        <v>1</v>
      </c>
      <c r="AQ65" s="14">
        <f t="shared" si="64"/>
        <v>15</v>
      </c>
      <c r="AR65" s="17">
        <f t="shared" si="65"/>
        <v>2</v>
      </c>
      <c r="AS65" s="18">
        <f t="shared" si="66"/>
        <v>2</v>
      </c>
    </row>
    <row r="66" spans="1:45" ht="15.75" customHeight="1">
      <c r="A66" s="280"/>
      <c r="B66" s="15" t="s">
        <v>159</v>
      </c>
      <c r="C66" s="13" t="s">
        <v>142</v>
      </c>
      <c r="D66" s="120"/>
      <c r="E66" s="14" t="str">
        <f t="shared" si="49"/>
        <v/>
      </c>
      <c r="F66" s="120"/>
      <c r="G66" s="14" t="str">
        <f t="shared" si="50"/>
        <v/>
      </c>
      <c r="H66" s="120"/>
      <c r="I66" s="128"/>
      <c r="J66" s="121"/>
      <c r="K66" s="14" t="str">
        <f t="shared" si="51"/>
        <v/>
      </c>
      <c r="L66" s="120"/>
      <c r="M66" s="14" t="str">
        <f t="shared" si="52"/>
        <v/>
      </c>
      <c r="N66" s="120"/>
      <c r="O66" s="127"/>
      <c r="P66" s="121"/>
      <c r="Q66" s="14" t="str">
        <f t="shared" si="53"/>
        <v/>
      </c>
      <c r="R66" s="120"/>
      <c r="S66" s="14" t="str">
        <f t="shared" si="54"/>
        <v/>
      </c>
      <c r="T66" s="120"/>
      <c r="U66" s="127"/>
      <c r="V66" s="110">
        <v>1</v>
      </c>
      <c r="W66" s="14">
        <f t="shared" si="55"/>
        <v>15</v>
      </c>
      <c r="X66" s="110">
        <v>1</v>
      </c>
      <c r="Y66" s="14">
        <f t="shared" si="56"/>
        <v>15</v>
      </c>
      <c r="Z66" s="125">
        <v>3</v>
      </c>
      <c r="AA66" s="130" t="s">
        <v>72</v>
      </c>
      <c r="AB66" s="121"/>
      <c r="AC66" s="14" t="str">
        <f t="shared" si="57"/>
        <v/>
      </c>
      <c r="AD66" s="120"/>
      <c r="AE66" s="14" t="str">
        <f t="shared" si="58"/>
        <v/>
      </c>
      <c r="AF66" s="120"/>
      <c r="AG66" s="127"/>
      <c r="AH66" s="120"/>
      <c r="AI66" s="14" t="str">
        <f t="shared" si="59"/>
        <v/>
      </c>
      <c r="AJ66" s="120"/>
      <c r="AK66" s="14" t="str">
        <f t="shared" si="60"/>
        <v/>
      </c>
      <c r="AL66" s="120"/>
      <c r="AM66" s="120"/>
      <c r="AN66" s="16">
        <f t="shared" si="61"/>
        <v>1</v>
      </c>
      <c r="AO66" s="14">
        <f t="shared" si="62"/>
        <v>15</v>
      </c>
      <c r="AP66" s="17">
        <f t="shared" si="63"/>
        <v>1</v>
      </c>
      <c r="AQ66" s="14">
        <f t="shared" si="64"/>
        <v>15</v>
      </c>
      <c r="AR66" s="17">
        <f t="shared" si="65"/>
        <v>3</v>
      </c>
      <c r="AS66" s="18">
        <f t="shared" si="66"/>
        <v>2</v>
      </c>
    </row>
    <row r="67" spans="1:45" ht="15.75" customHeight="1">
      <c r="A67" s="280" t="s">
        <v>160</v>
      </c>
      <c r="B67" s="15" t="s">
        <v>134</v>
      </c>
      <c r="C67" s="13" t="s">
        <v>161</v>
      </c>
      <c r="D67" s="120"/>
      <c r="E67" s="14" t="str">
        <f t="shared" si="49"/>
        <v/>
      </c>
      <c r="F67" s="120"/>
      <c r="G67" s="14" t="str">
        <f t="shared" si="50"/>
        <v/>
      </c>
      <c r="H67" s="120"/>
      <c r="I67" s="128"/>
      <c r="J67" s="121"/>
      <c r="K67" s="14" t="str">
        <f t="shared" si="51"/>
        <v/>
      </c>
      <c r="L67" s="120"/>
      <c r="M67" s="14" t="str">
        <f t="shared" si="52"/>
        <v/>
      </c>
      <c r="N67" s="120"/>
      <c r="O67" s="127"/>
      <c r="P67" s="121"/>
      <c r="Q67" s="14" t="str">
        <f t="shared" si="53"/>
        <v/>
      </c>
      <c r="R67" s="120"/>
      <c r="S67" s="14" t="str">
        <f t="shared" si="54"/>
        <v/>
      </c>
      <c r="T67" s="120"/>
      <c r="U67" s="127"/>
      <c r="V67" s="110">
        <v>1</v>
      </c>
      <c r="W67" s="14">
        <f t="shared" si="55"/>
        <v>15</v>
      </c>
      <c r="X67" s="110">
        <v>2</v>
      </c>
      <c r="Y67" s="14">
        <f t="shared" si="56"/>
        <v>30</v>
      </c>
      <c r="Z67" s="125">
        <v>3</v>
      </c>
      <c r="AA67" s="130" t="s">
        <v>83</v>
      </c>
      <c r="AB67" s="121"/>
      <c r="AC67" s="14" t="str">
        <f t="shared" si="57"/>
        <v/>
      </c>
      <c r="AD67" s="120"/>
      <c r="AE67" s="14" t="str">
        <f t="shared" si="58"/>
        <v/>
      </c>
      <c r="AF67" s="120"/>
      <c r="AG67" s="127"/>
      <c r="AH67" s="120"/>
      <c r="AI67" s="14" t="str">
        <f t="shared" si="59"/>
        <v/>
      </c>
      <c r="AJ67" s="120"/>
      <c r="AK67" s="14" t="str">
        <f t="shared" si="60"/>
        <v/>
      </c>
      <c r="AL67" s="120"/>
      <c r="AM67" s="120"/>
      <c r="AN67" s="16">
        <f t="shared" si="61"/>
        <v>1</v>
      </c>
      <c r="AO67" s="14">
        <f t="shared" si="62"/>
        <v>15</v>
      </c>
      <c r="AP67" s="17">
        <f t="shared" si="63"/>
        <v>2</v>
      </c>
      <c r="AQ67" s="14">
        <f t="shared" si="64"/>
        <v>30</v>
      </c>
      <c r="AR67" s="17">
        <f t="shared" si="65"/>
        <v>3</v>
      </c>
      <c r="AS67" s="18">
        <f t="shared" si="66"/>
        <v>3</v>
      </c>
    </row>
    <row r="68" spans="1:45" ht="15.75" customHeight="1">
      <c r="A68" s="280" t="s">
        <v>162</v>
      </c>
      <c r="B68" s="15" t="s">
        <v>134</v>
      </c>
      <c r="C68" s="13" t="s">
        <v>163</v>
      </c>
      <c r="D68" s="120"/>
      <c r="E68" s="14" t="str">
        <f t="shared" si="49"/>
        <v/>
      </c>
      <c r="F68" s="120"/>
      <c r="G68" s="14" t="str">
        <f t="shared" si="50"/>
        <v/>
      </c>
      <c r="H68" s="120"/>
      <c r="I68" s="128"/>
      <c r="J68" s="121"/>
      <c r="K68" s="14" t="str">
        <f t="shared" si="51"/>
        <v/>
      </c>
      <c r="L68" s="120"/>
      <c r="M68" s="14" t="str">
        <f t="shared" si="52"/>
        <v/>
      </c>
      <c r="N68" s="120"/>
      <c r="O68" s="127"/>
      <c r="P68" s="121"/>
      <c r="Q68" s="14" t="str">
        <f t="shared" si="53"/>
        <v/>
      </c>
      <c r="R68" s="120"/>
      <c r="S68" s="14" t="str">
        <f t="shared" si="54"/>
        <v/>
      </c>
      <c r="T68" s="120"/>
      <c r="U68" s="127"/>
      <c r="V68" s="110">
        <v>1</v>
      </c>
      <c r="W68" s="14">
        <f t="shared" si="55"/>
        <v>15</v>
      </c>
      <c r="X68" s="110">
        <v>2</v>
      </c>
      <c r="Y68" s="14">
        <f t="shared" si="56"/>
        <v>30</v>
      </c>
      <c r="Z68" s="125">
        <v>5</v>
      </c>
      <c r="AA68" s="130" t="s">
        <v>17</v>
      </c>
      <c r="AB68" s="121"/>
      <c r="AC68" s="14" t="str">
        <f t="shared" si="57"/>
        <v/>
      </c>
      <c r="AD68" s="120"/>
      <c r="AE68" s="14" t="str">
        <f t="shared" si="58"/>
        <v/>
      </c>
      <c r="AF68" s="120"/>
      <c r="AG68" s="127"/>
      <c r="AH68" s="120"/>
      <c r="AI68" s="14" t="str">
        <f t="shared" si="59"/>
        <v/>
      </c>
      <c r="AJ68" s="120"/>
      <c r="AK68" s="14" t="str">
        <f t="shared" si="60"/>
        <v/>
      </c>
      <c r="AL68" s="120"/>
      <c r="AM68" s="120" t="s">
        <v>307</v>
      </c>
      <c r="AN68" s="16">
        <f t="shared" si="61"/>
        <v>1</v>
      </c>
      <c r="AO68" s="14">
        <f t="shared" si="62"/>
        <v>15</v>
      </c>
      <c r="AP68" s="17">
        <f t="shared" si="63"/>
        <v>2</v>
      </c>
      <c r="AQ68" s="14">
        <f t="shared" si="64"/>
        <v>30</v>
      </c>
      <c r="AR68" s="17">
        <f t="shared" si="65"/>
        <v>5</v>
      </c>
      <c r="AS68" s="18">
        <f t="shared" si="66"/>
        <v>3</v>
      </c>
    </row>
    <row r="69" spans="1:45" ht="15.75" customHeight="1">
      <c r="A69" s="280" t="s">
        <v>164</v>
      </c>
      <c r="B69" s="15" t="s">
        <v>134</v>
      </c>
      <c r="C69" s="13" t="s">
        <v>165</v>
      </c>
      <c r="D69" s="124"/>
      <c r="E69" s="14" t="str">
        <f t="shared" si="49"/>
        <v/>
      </c>
      <c r="F69" s="124"/>
      <c r="G69" s="14" t="str">
        <f t="shared" si="50"/>
        <v/>
      </c>
      <c r="H69" s="124"/>
      <c r="I69" s="126"/>
      <c r="J69" s="131"/>
      <c r="K69" s="14" t="str">
        <f t="shared" si="51"/>
        <v/>
      </c>
      <c r="L69" s="124"/>
      <c r="M69" s="14" t="str">
        <f t="shared" si="52"/>
        <v/>
      </c>
      <c r="N69" s="124"/>
      <c r="O69" s="130"/>
      <c r="P69" s="131"/>
      <c r="Q69" s="14" t="str">
        <f t="shared" si="53"/>
        <v/>
      </c>
      <c r="R69" s="124"/>
      <c r="S69" s="14" t="str">
        <f t="shared" si="54"/>
        <v/>
      </c>
      <c r="T69" s="124"/>
      <c r="U69" s="130"/>
      <c r="V69" s="110">
        <v>1</v>
      </c>
      <c r="W69" s="14">
        <f t="shared" si="55"/>
        <v>15</v>
      </c>
      <c r="X69" s="110">
        <v>2</v>
      </c>
      <c r="Y69" s="14">
        <f t="shared" si="56"/>
        <v>30</v>
      </c>
      <c r="Z69" s="125">
        <v>5</v>
      </c>
      <c r="AA69" s="130" t="s">
        <v>17</v>
      </c>
      <c r="AB69" s="131"/>
      <c r="AC69" s="14" t="str">
        <f t="shared" si="57"/>
        <v/>
      </c>
      <c r="AD69" s="124"/>
      <c r="AE69" s="14" t="str">
        <f t="shared" si="58"/>
        <v/>
      </c>
      <c r="AF69" s="124"/>
      <c r="AG69" s="130"/>
      <c r="AH69" s="124"/>
      <c r="AI69" s="14" t="str">
        <f t="shared" si="59"/>
        <v/>
      </c>
      <c r="AJ69" s="124"/>
      <c r="AK69" s="14" t="str">
        <f t="shared" si="60"/>
        <v/>
      </c>
      <c r="AL69" s="124"/>
      <c r="AM69" s="124" t="s">
        <v>307</v>
      </c>
      <c r="AN69" s="16">
        <f t="shared" si="61"/>
        <v>1</v>
      </c>
      <c r="AO69" s="14">
        <f t="shared" si="62"/>
        <v>15</v>
      </c>
      <c r="AP69" s="17">
        <f t="shared" si="63"/>
        <v>2</v>
      </c>
      <c r="AQ69" s="14">
        <f t="shared" si="64"/>
        <v>30</v>
      </c>
      <c r="AR69" s="17">
        <f t="shared" si="65"/>
        <v>5</v>
      </c>
      <c r="AS69" s="18">
        <f t="shared" si="66"/>
        <v>3</v>
      </c>
    </row>
    <row r="70" spans="1:45" ht="15.75" customHeight="1">
      <c r="A70" s="280"/>
      <c r="B70" s="15" t="s">
        <v>159</v>
      </c>
      <c r="C70" s="13" t="s">
        <v>149</v>
      </c>
      <c r="D70" s="120"/>
      <c r="E70" s="14" t="str">
        <f t="shared" si="49"/>
        <v/>
      </c>
      <c r="F70" s="120"/>
      <c r="G70" s="14" t="str">
        <f t="shared" si="50"/>
        <v/>
      </c>
      <c r="H70" s="120"/>
      <c r="I70" s="128"/>
      <c r="J70" s="121"/>
      <c r="K70" s="14" t="str">
        <f t="shared" si="51"/>
        <v/>
      </c>
      <c r="L70" s="120"/>
      <c r="M70" s="14" t="str">
        <f t="shared" si="52"/>
        <v/>
      </c>
      <c r="N70" s="120"/>
      <c r="O70" s="127"/>
      <c r="P70" s="121"/>
      <c r="Q70" s="14" t="str">
        <f t="shared" si="53"/>
        <v/>
      </c>
      <c r="R70" s="120"/>
      <c r="S70" s="14" t="str">
        <f t="shared" si="54"/>
        <v/>
      </c>
      <c r="T70" s="120"/>
      <c r="U70" s="127"/>
      <c r="V70" s="121"/>
      <c r="W70" s="14" t="str">
        <f t="shared" si="55"/>
        <v/>
      </c>
      <c r="X70" s="120"/>
      <c r="Y70" s="14" t="str">
        <f t="shared" si="56"/>
        <v/>
      </c>
      <c r="Z70" s="120"/>
      <c r="AA70" s="127"/>
      <c r="AB70" s="133">
        <v>1</v>
      </c>
      <c r="AC70" s="14">
        <f t="shared" si="57"/>
        <v>15</v>
      </c>
      <c r="AD70" s="125">
        <v>1</v>
      </c>
      <c r="AE70" s="14">
        <f t="shared" si="58"/>
        <v>15</v>
      </c>
      <c r="AF70" s="124">
        <v>3</v>
      </c>
      <c r="AG70" s="130" t="s">
        <v>72</v>
      </c>
      <c r="AH70" s="120"/>
      <c r="AI70" s="14" t="str">
        <f t="shared" si="59"/>
        <v/>
      </c>
      <c r="AJ70" s="120"/>
      <c r="AK70" s="14" t="str">
        <f t="shared" si="60"/>
        <v/>
      </c>
      <c r="AL70" s="120"/>
      <c r="AM70" s="120"/>
      <c r="AN70" s="16">
        <f t="shared" si="61"/>
        <v>1</v>
      </c>
      <c r="AO70" s="14">
        <f t="shared" si="62"/>
        <v>15</v>
      </c>
      <c r="AP70" s="17">
        <f t="shared" si="63"/>
        <v>1</v>
      </c>
      <c r="AQ70" s="14">
        <f t="shared" si="64"/>
        <v>15</v>
      </c>
      <c r="AR70" s="17">
        <f t="shared" si="65"/>
        <v>3</v>
      </c>
      <c r="AS70" s="18">
        <f t="shared" si="66"/>
        <v>2</v>
      </c>
    </row>
    <row r="71" spans="1:45" ht="15.75" customHeight="1">
      <c r="A71" s="280" t="s">
        <v>166</v>
      </c>
      <c r="B71" s="15" t="s">
        <v>134</v>
      </c>
      <c r="C71" s="13" t="s">
        <v>167</v>
      </c>
      <c r="D71" s="120"/>
      <c r="E71" s="14" t="str">
        <f t="shared" si="49"/>
        <v/>
      </c>
      <c r="F71" s="120"/>
      <c r="G71" s="14" t="str">
        <f t="shared" si="50"/>
        <v/>
      </c>
      <c r="H71" s="120"/>
      <c r="I71" s="128"/>
      <c r="J71" s="121"/>
      <c r="K71" s="14" t="str">
        <f t="shared" si="51"/>
        <v/>
      </c>
      <c r="L71" s="120"/>
      <c r="M71" s="14" t="str">
        <f t="shared" si="52"/>
        <v/>
      </c>
      <c r="N71" s="120"/>
      <c r="O71" s="127"/>
      <c r="P71" s="121"/>
      <c r="Q71" s="14" t="str">
        <f t="shared" si="53"/>
        <v/>
      </c>
      <c r="R71" s="120"/>
      <c r="S71" s="14" t="str">
        <f t="shared" si="54"/>
        <v/>
      </c>
      <c r="T71" s="120"/>
      <c r="U71" s="127"/>
      <c r="V71" s="121"/>
      <c r="W71" s="14" t="str">
        <f t="shared" si="55"/>
        <v/>
      </c>
      <c r="X71" s="120"/>
      <c r="Y71" s="14" t="str">
        <f t="shared" si="56"/>
        <v/>
      </c>
      <c r="Z71" s="120"/>
      <c r="AA71" s="127"/>
      <c r="AB71" s="131">
        <v>2</v>
      </c>
      <c r="AC71" s="14">
        <f t="shared" si="57"/>
        <v>30</v>
      </c>
      <c r="AD71" s="125">
        <v>1</v>
      </c>
      <c r="AE71" s="14">
        <f t="shared" si="58"/>
        <v>15</v>
      </c>
      <c r="AF71" s="124">
        <v>3</v>
      </c>
      <c r="AG71" s="130" t="s">
        <v>72</v>
      </c>
      <c r="AH71" s="120"/>
      <c r="AI71" s="14" t="str">
        <f t="shared" si="59"/>
        <v/>
      </c>
      <c r="AJ71" s="120"/>
      <c r="AK71" s="14" t="str">
        <f t="shared" si="60"/>
        <v/>
      </c>
      <c r="AL71" s="120"/>
      <c r="AM71" s="120"/>
      <c r="AN71" s="16">
        <f t="shared" si="61"/>
        <v>2</v>
      </c>
      <c r="AO71" s="14">
        <f t="shared" si="62"/>
        <v>30</v>
      </c>
      <c r="AP71" s="17">
        <f t="shared" si="63"/>
        <v>1</v>
      </c>
      <c r="AQ71" s="14">
        <f t="shared" si="64"/>
        <v>15</v>
      </c>
      <c r="AR71" s="17">
        <f t="shared" si="65"/>
        <v>3</v>
      </c>
      <c r="AS71" s="18">
        <f t="shared" si="66"/>
        <v>3</v>
      </c>
    </row>
    <row r="72" spans="1:45" ht="15.75" customHeight="1">
      <c r="A72" s="280" t="s">
        <v>168</v>
      </c>
      <c r="B72" s="15" t="s">
        <v>134</v>
      </c>
      <c r="C72" s="13" t="s">
        <v>169</v>
      </c>
      <c r="D72" s="120"/>
      <c r="E72" s="14" t="str">
        <f t="shared" si="49"/>
        <v/>
      </c>
      <c r="F72" s="120"/>
      <c r="G72" s="14" t="str">
        <f t="shared" si="50"/>
        <v/>
      </c>
      <c r="H72" s="120"/>
      <c r="I72" s="128"/>
      <c r="J72" s="121"/>
      <c r="K72" s="14" t="str">
        <f t="shared" si="51"/>
        <v/>
      </c>
      <c r="L72" s="120"/>
      <c r="M72" s="14" t="str">
        <f t="shared" si="52"/>
        <v/>
      </c>
      <c r="N72" s="120"/>
      <c r="O72" s="127"/>
      <c r="P72" s="121"/>
      <c r="Q72" s="14" t="str">
        <f t="shared" si="53"/>
        <v/>
      </c>
      <c r="R72" s="120"/>
      <c r="S72" s="14" t="str">
        <f t="shared" si="54"/>
        <v/>
      </c>
      <c r="T72" s="120"/>
      <c r="U72" s="127"/>
      <c r="V72" s="121"/>
      <c r="W72" s="14" t="str">
        <f t="shared" si="55"/>
        <v/>
      </c>
      <c r="X72" s="120"/>
      <c r="Y72" s="14" t="str">
        <f t="shared" si="56"/>
        <v/>
      </c>
      <c r="Z72" s="120"/>
      <c r="AA72" s="127"/>
      <c r="AB72" s="133">
        <v>1</v>
      </c>
      <c r="AC72" s="14">
        <f t="shared" si="57"/>
        <v>15</v>
      </c>
      <c r="AD72" s="125">
        <v>2</v>
      </c>
      <c r="AE72" s="14">
        <f t="shared" si="58"/>
        <v>30</v>
      </c>
      <c r="AF72" s="125">
        <v>2</v>
      </c>
      <c r="AG72" s="130" t="s">
        <v>83</v>
      </c>
      <c r="AH72" s="120"/>
      <c r="AI72" s="14" t="str">
        <f t="shared" si="59"/>
        <v/>
      </c>
      <c r="AJ72" s="120"/>
      <c r="AK72" s="14" t="str">
        <f t="shared" si="60"/>
        <v/>
      </c>
      <c r="AL72" s="120"/>
      <c r="AM72" s="120"/>
      <c r="AN72" s="16">
        <f t="shared" si="61"/>
        <v>1</v>
      </c>
      <c r="AO72" s="14">
        <f t="shared" si="62"/>
        <v>15</v>
      </c>
      <c r="AP72" s="17">
        <f t="shared" si="63"/>
        <v>2</v>
      </c>
      <c r="AQ72" s="14">
        <f t="shared" si="64"/>
        <v>30</v>
      </c>
      <c r="AR72" s="17">
        <f t="shared" si="65"/>
        <v>2</v>
      </c>
      <c r="AS72" s="18">
        <f t="shared" si="66"/>
        <v>3</v>
      </c>
    </row>
    <row r="73" spans="1:45" ht="15.75" customHeight="1">
      <c r="A73" s="280" t="s">
        <v>170</v>
      </c>
      <c r="B73" s="15" t="s">
        <v>134</v>
      </c>
      <c r="C73" s="13" t="s">
        <v>171</v>
      </c>
      <c r="D73" s="120"/>
      <c r="E73" s="14" t="str">
        <f t="shared" si="49"/>
        <v/>
      </c>
      <c r="F73" s="120"/>
      <c r="G73" s="14" t="str">
        <f t="shared" si="50"/>
        <v/>
      </c>
      <c r="H73" s="120"/>
      <c r="I73" s="128"/>
      <c r="J73" s="121"/>
      <c r="K73" s="14" t="str">
        <f t="shared" si="51"/>
        <v/>
      </c>
      <c r="L73" s="120"/>
      <c r="M73" s="14" t="str">
        <f t="shared" si="52"/>
        <v/>
      </c>
      <c r="N73" s="120"/>
      <c r="O73" s="127"/>
      <c r="P73" s="121"/>
      <c r="Q73" s="14" t="str">
        <f t="shared" si="53"/>
        <v/>
      </c>
      <c r="R73" s="120"/>
      <c r="S73" s="14" t="str">
        <f t="shared" si="54"/>
        <v/>
      </c>
      <c r="T73" s="120"/>
      <c r="U73" s="127"/>
      <c r="V73" s="121"/>
      <c r="W73" s="14" t="str">
        <f t="shared" si="55"/>
        <v/>
      </c>
      <c r="X73" s="120"/>
      <c r="Y73" s="14" t="str">
        <f t="shared" si="56"/>
        <v/>
      </c>
      <c r="Z73" s="120"/>
      <c r="AA73" s="127"/>
      <c r="AB73" s="133">
        <v>1</v>
      </c>
      <c r="AC73" s="14">
        <f t="shared" si="57"/>
        <v>15</v>
      </c>
      <c r="AD73" s="125">
        <v>2</v>
      </c>
      <c r="AE73" s="14">
        <f t="shared" si="58"/>
        <v>30</v>
      </c>
      <c r="AF73" s="125">
        <v>5</v>
      </c>
      <c r="AG73" s="130" t="s">
        <v>17</v>
      </c>
      <c r="AH73" s="120"/>
      <c r="AI73" s="14" t="str">
        <f t="shared" si="59"/>
        <v/>
      </c>
      <c r="AJ73" s="120"/>
      <c r="AK73" s="14" t="str">
        <f t="shared" si="60"/>
        <v/>
      </c>
      <c r="AL73" s="120"/>
      <c r="AM73" s="120" t="s">
        <v>307</v>
      </c>
      <c r="AN73" s="16">
        <f t="shared" si="61"/>
        <v>1</v>
      </c>
      <c r="AO73" s="14">
        <f t="shared" si="62"/>
        <v>15</v>
      </c>
      <c r="AP73" s="17">
        <f t="shared" si="63"/>
        <v>2</v>
      </c>
      <c r="AQ73" s="14">
        <f t="shared" si="64"/>
        <v>30</v>
      </c>
      <c r="AR73" s="17">
        <f t="shared" si="65"/>
        <v>5</v>
      </c>
      <c r="AS73" s="18">
        <f t="shared" si="66"/>
        <v>3</v>
      </c>
    </row>
    <row r="74" spans="1:45" ht="15.75" customHeight="1">
      <c r="A74" s="280" t="s">
        <v>172</v>
      </c>
      <c r="B74" s="15" t="s">
        <v>134</v>
      </c>
      <c r="C74" s="13" t="s">
        <v>173</v>
      </c>
      <c r="D74" s="120"/>
      <c r="E74" s="14" t="str">
        <f t="shared" si="49"/>
        <v/>
      </c>
      <c r="F74" s="120"/>
      <c r="G74" s="14" t="str">
        <f t="shared" si="50"/>
        <v/>
      </c>
      <c r="H74" s="120"/>
      <c r="I74" s="128"/>
      <c r="J74" s="121"/>
      <c r="K74" s="14" t="str">
        <f t="shared" si="51"/>
        <v/>
      </c>
      <c r="L74" s="120"/>
      <c r="M74" s="14" t="str">
        <f t="shared" si="52"/>
        <v/>
      </c>
      <c r="N74" s="120"/>
      <c r="O74" s="127"/>
      <c r="P74" s="121"/>
      <c r="Q74" s="14" t="str">
        <f t="shared" si="53"/>
        <v/>
      </c>
      <c r="R74" s="120"/>
      <c r="S74" s="14" t="str">
        <f t="shared" si="54"/>
        <v/>
      </c>
      <c r="T74" s="120"/>
      <c r="U74" s="127"/>
      <c r="V74" s="121"/>
      <c r="W74" s="14" t="str">
        <f t="shared" si="55"/>
        <v/>
      </c>
      <c r="X74" s="120"/>
      <c r="Y74" s="14" t="str">
        <f t="shared" si="56"/>
        <v/>
      </c>
      <c r="Z74" s="120"/>
      <c r="AA74" s="127"/>
      <c r="AB74" s="133">
        <v>2</v>
      </c>
      <c r="AC74" s="14">
        <f t="shared" si="57"/>
        <v>30</v>
      </c>
      <c r="AD74" s="125">
        <v>1</v>
      </c>
      <c r="AE74" s="14">
        <f t="shared" si="58"/>
        <v>15</v>
      </c>
      <c r="AF74" s="125">
        <v>5</v>
      </c>
      <c r="AG74" s="130" t="s">
        <v>17</v>
      </c>
      <c r="AH74" s="120"/>
      <c r="AI74" s="14" t="str">
        <f t="shared" si="59"/>
        <v/>
      </c>
      <c r="AJ74" s="120"/>
      <c r="AK74" s="14" t="str">
        <f t="shared" si="60"/>
        <v/>
      </c>
      <c r="AL74" s="120"/>
      <c r="AM74" s="120" t="s">
        <v>307</v>
      </c>
      <c r="AN74" s="16">
        <f t="shared" si="61"/>
        <v>2</v>
      </c>
      <c r="AO74" s="14">
        <f t="shared" si="62"/>
        <v>30</v>
      </c>
      <c r="AP74" s="17">
        <f t="shared" si="63"/>
        <v>1</v>
      </c>
      <c r="AQ74" s="14">
        <f t="shared" si="64"/>
        <v>15</v>
      </c>
      <c r="AR74" s="17">
        <f t="shared" si="65"/>
        <v>5</v>
      </c>
      <c r="AS74" s="18">
        <f t="shared" si="66"/>
        <v>3</v>
      </c>
    </row>
    <row r="75" spans="1:45" ht="15.75" customHeight="1">
      <c r="A75" s="280" t="s">
        <v>174</v>
      </c>
      <c r="B75" s="15" t="s">
        <v>134</v>
      </c>
      <c r="C75" s="13" t="s">
        <v>175</v>
      </c>
      <c r="D75" s="120"/>
      <c r="E75" s="14" t="str">
        <f t="shared" si="49"/>
        <v/>
      </c>
      <c r="F75" s="120"/>
      <c r="G75" s="14" t="str">
        <f t="shared" si="50"/>
        <v/>
      </c>
      <c r="H75" s="120"/>
      <c r="I75" s="128"/>
      <c r="J75" s="121"/>
      <c r="K75" s="14" t="str">
        <f t="shared" si="51"/>
        <v/>
      </c>
      <c r="L75" s="120"/>
      <c r="M75" s="14" t="str">
        <f t="shared" si="52"/>
        <v/>
      </c>
      <c r="N75" s="120"/>
      <c r="O75" s="127"/>
      <c r="P75" s="121"/>
      <c r="Q75" s="14" t="str">
        <f t="shared" si="53"/>
        <v/>
      </c>
      <c r="R75" s="120"/>
      <c r="S75" s="14" t="str">
        <f t="shared" si="54"/>
        <v/>
      </c>
      <c r="T75" s="120"/>
      <c r="U75" s="127"/>
      <c r="V75" s="121"/>
      <c r="W75" s="14" t="str">
        <f t="shared" si="55"/>
        <v/>
      </c>
      <c r="X75" s="120"/>
      <c r="Y75" s="14" t="str">
        <f t="shared" si="56"/>
        <v/>
      </c>
      <c r="Z75" s="120"/>
      <c r="AA75" s="127"/>
      <c r="AB75" s="131">
        <v>1</v>
      </c>
      <c r="AC75" s="14">
        <f t="shared" si="57"/>
        <v>15</v>
      </c>
      <c r="AD75" s="125">
        <v>1</v>
      </c>
      <c r="AE75" s="14">
        <f t="shared" si="58"/>
        <v>15</v>
      </c>
      <c r="AF75" s="124">
        <v>2</v>
      </c>
      <c r="AG75" s="130" t="s">
        <v>72</v>
      </c>
      <c r="AH75" s="120"/>
      <c r="AI75" s="14" t="str">
        <f t="shared" si="59"/>
        <v/>
      </c>
      <c r="AJ75" s="120"/>
      <c r="AK75" s="14" t="str">
        <f t="shared" si="60"/>
        <v/>
      </c>
      <c r="AL75" s="120"/>
      <c r="AM75" s="120"/>
      <c r="AN75" s="16">
        <f t="shared" si="61"/>
        <v>1</v>
      </c>
      <c r="AO75" s="14">
        <f t="shared" si="62"/>
        <v>15</v>
      </c>
      <c r="AP75" s="17">
        <f t="shared" si="63"/>
        <v>1</v>
      </c>
      <c r="AQ75" s="14">
        <f t="shared" si="64"/>
        <v>15</v>
      </c>
      <c r="AR75" s="17">
        <f t="shared" si="65"/>
        <v>2</v>
      </c>
      <c r="AS75" s="18">
        <f t="shared" si="66"/>
        <v>2</v>
      </c>
    </row>
    <row r="76" spans="1:45" ht="15.75" customHeight="1">
      <c r="A76" s="280"/>
      <c r="B76" s="15" t="s">
        <v>159</v>
      </c>
      <c r="C76" s="13" t="s">
        <v>176</v>
      </c>
      <c r="D76" s="120"/>
      <c r="E76" s="14" t="str">
        <f t="shared" si="49"/>
        <v/>
      </c>
      <c r="F76" s="120"/>
      <c r="G76" s="14" t="str">
        <f t="shared" si="50"/>
        <v/>
      </c>
      <c r="H76" s="120"/>
      <c r="I76" s="128"/>
      <c r="J76" s="121"/>
      <c r="K76" s="14" t="str">
        <f t="shared" si="51"/>
        <v/>
      </c>
      <c r="L76" s="120"/>
      <c r="M76" s="14" t="str">
        <f t="shared" si="52"/>
        <v/>
      </c>
      <c r="N76" s="120"/>
      <c r="O76" s="127"/>
      <c r="P76" s="121"/>
      <c r="Q76" s="14" t="str">
        <f t="shared" si="53"/>
        <v/>
      </c>
      <c r="R76" s="120"/>
      <c r="S76" s="14" t="str">
        <f t="shared" si="54"/>
        <v/>
      </c>
      <c r="T76" s="120"/>
      <c r="U76" s="127"/>
      <c r="V76" s="121"/>
      <c r="W76" s="14" t="str">
        <f t="shared" si="55"/>
        <v/>
      </c>
      <c r="X76" s="120"/>
      <c r="Y76" s="14" t="str">
        <f t="shared" si="56"/>
        <v/>
      </c>
      <c r="Z76" s="120"/>
      <c r="AA76" s="127"/>
      <c r="AB76" s="121"/>
      <c r="AC76" s="14" t="str">
        <f t="shared" si="57"/>
        <v/>
      </c>
      <c r="AD76" s="120"/>
      <c r="AE76" s="14" t="str">
        <f t="shared" si="58"/>
        <v/>
      </c>
      <c r="AF76" s="120"/>
      <c r="AG76" s="127"/>
      <c r="AH76" s="125">
        <v>1</v>
      </c>
      <c r="AI76" s="14">
        <f t="shared" si="59"/>
        <v>15</v>
      </c>
      <c r="AJ76" s="125">
        <v>1</v>
      </c>
      <c r="AK76" s="14">
        <f t="shared" si="60"/>
        <v>15</v>
      </c>
      <c r="AL76" s="124">
        <v>3</v>
      </c>
      <c r="AM76" s="124" t="s">
        <v>72</v>
      </c>
      <c r="AN76" s="16">
        <f t="shared" si="61"/>
        <v>1</v>
      </c>
      <c r="AO76" s="14">
        <f t="shared" si="62"/>
        <v>15</v>
      </c>
      <c r="AP76" s="17">
        <f t="shared" si="63"/>
        <v>1</v>
      </c>
      <c r="AQ76" s="14">
        <f t="shared" si="64"/>
        <v>15</v>
      </c>
      <c r="AR76" s="17">
        <f t="shared" si="65"/>
        <v>3</v>
      </c>
      <c r="AS76" s="18">
        <f t="shared" si="66"/>
        <v>2</v>
      </c>
    </row>
    <row r="77" spans="1:45" ht="15.75" customHeight="1">
      <c r="A77" s="280" t="s">
        <v>267</v>
      </c>
      <c r="B77" s="15" t="s">
        <v>134</v>
      </c>
      <c r="C77" s="13" t="s">
        <v>246</v>
      </c>
      <c r="D77" s="120"/>
      <c r="E77" s="14" t="str">
        <f t="shared" si="49"/>
        <v/>
      </c>
      <c r="F77" s="120"/>
      <c r="G77" s="14" t="str">
        <f t="shared" si="50"/>
        <v/>
      </c>
      <c r="H77" s="120"/>
      <c r="I77" s="128"/>
      <c r="J77" s="121"/>
      <c r="K77" s="14" t="str">
        <f t="shared" si="51"/>
        <v/>
      </c>
      <c r="L77" s="120"/>
      <c r="M77" s="14" t="str">
        <f t="shared" si="52"/>
        <v/>
      </c>
      <c r="N77" s="120"/>
      <c r="O77" s="127"/>
      <c r="P77" s="121"/>
      <c r="Q77" s="14" t="str">
        <f t="shared" si="53"/>
        <v/>
      </c>
      <c r="R77" s="120"/>
      <c r="S77" s="14" t="str">
        <f t="shared" si="54"/>
        <v/>
      </c>
      <c r="T77" s="120"/>
      <c r="U77" s="127"/>
      <c r="V77" s="121"/>
      <c r="W77" s="14" t="str">
        <f t="shared" si="55"/>
        <v/>
      </c>
      <c r="X77" s="120"/>
      <c r="Y77" s="14" t="str">
        <f t="shared" si="56"/>
        <v/>
      </c>
      <c r="Z77" s="120"/>
      <c r="AA77" s="127"/>
      <c r="AB77" s="121"/>
      <c r="AC77" s="14" t="str">
        <f t="shared" si="57"/>
        <v/>
      </c>
      <c r="AD77" s="120"/>
      <c r="AE77" s="14" t="str">
        <f t="shared" si="58"/>
        <v/>
      </c>
      <c r="AF77" s="120"/>
      <c r="AG77" s="127"/>
      <c r="AH77" s="125">
        <v>1</v>
      </c>
      <c r="AI77" s="14">
        <f t="shared" si="59"/>
        <v>15</v>
      </c>
      <c r="AJ77" s="125">
        <v>2</v>
      </c>
      <c r="AK77" s="14">
        <f t="shared" si="60"/>
        <v>30</v>
      </c>
      <c r="AL77" s="125">
        <v>2</v>
      </c>
      <c r="AM77" s="124" t="s">
        <v>308</v>
      </c>
      <c r="AN77" s="16">
        <f t="shared" si="61"/>
        <v>1</v>
      </c>
      <c r="AO77" s="14">
        <f t="shared" si="62"/>
        <v>15</v>
      </c>
      <c r="AP77" s="17">
        <f t="shared" si="63"/>
        <v>2</v>
      </c>
      <c r="AQ77" s="14">
        <f t="shared" si="64"/>
        <v>30</v>
      </c>
      <c r="AR77" s="17">
        <f t="shared" si="65"/>
        <v>2</v>
      </c>
      <c r="AS77" s="18">
        <f t="shared" si="66"/>
        <v>3</v>
      </c>
    </row>
    <row r="78" spans="1:45" ht="15.75" customHeight="1">
      <c r="A78" s="280" t="s">
        <v>177</v>
      </c>
      <c r="B78" s="15" t="s">
        <v>134</v>
      </c>
      <c r="C78" s="13" t="s">
        <v>179</v>
      </c>
      <c r="D78" s="120"/>
      <c r="E78" s="14" t="str">
        <f t="shared" si="49"/>
        <v/>
      </c>
      <c r="F78" s="120"/>
      <c r="G78" s="14" t="str">
        <f t="shared" si="50"/>
        <v/>
      </c>
      <c r="H78" s="120"/>
      <c r="I78" s="128"/>
      <c r="J78" s="121"/>
      <c r="K78" s="14" t="str">
        <f t="shared" si="51"/>
        <v/>
      </c>
      <c r="L78" s="120"/>
      <c r="M78" s="14" t="str">
        <f t="shared" si="52"/>
        <v/>
      </c>
      <c r="N78" s="120"/>
      <c r="O78" s="127"/>
      <c r="P78" s="121"/>
      <c r="Q78" s="14" t="str">
        <f t="shared" si="53"/>
        <v/>
      </c>
      <c r="R78" s="120"/>
      <c r="S78" s="14" t="str">
        <f t="shared" si="54"/>
        <v/>
      </c>
      <c r="T78" s="120"/>
      <c r="U78" s="127"/>
      <c r="V78" s="121"/>
      <c r="W78" s="14" t="str">
        <f t="shared" si="55"/>
        <v/>
      </c>
      <c r="X78" s="120"/>
      <c r="Y78" s="14" t="str">
        <f t="shared" si="56"/>
        <v/>
      </c>
      <c r="Z78" s="120"/>
      <c r="AA78" s="127"/>
      <c r="AB78" s="121"/>
      <c r="AC78" s="14" t="str">
        <f t="shared" si="57"/>
        <v/>
      </c>
      <c r="AD78" s="120"/>
      <c r="AE78" s="14" t="str">
        <f t="shared" si="58"/>
        <v/>
      </c>
      <c r="AF78" s="120"/>
      <c r="AG78" s="127"/>
      <c r="AH78" s="124">
        <v>1</v>
      </c>
      <c r="AI78" s="14">
        <f t="shared" si="59"/>
        <v>15</v>
      </c>
      <c r="AJ78" s="125">
        <v>4</v>
      </c>
      <c r="AK78" s="14">
        <f t="shared" si="60"/>
        <v>60</v>
      </c>
      <c r="AL78" s="124">
        <v>5</v>
      </c>
      <c r="AM78" s="124" t="s">
        <v>107</v>
      </c>
      <c r="AN78" s="16">
        <f t="shared" si="61"/>
        <v>1</v>
      </c>
      <c r="AO78" s="14">
        <f t="shared" si="62"/>
        <v>15</v>
      </c>
      <c r="AP78" s="17">
        <f t="shared" si="63"/>
        <v>4</v>
      </c>
      <c r="AQ78" s="14">
        <f t="shared" si="64"/>
        <v>60</v>
      </c>
      <c r="AR78" s="17">
        <f t="shared" si="65"/>
        <v>5</v>
      </c>
      <c r="AS78" s="18">
        <f t="shared" si="66"/>
        <v>5</v>
      </c>
    </row>
    <row r="79" spans="1:45" ht="15.75" customHeight="1">
      <c r="A79" s="280" t="s">
        <v>178</v>
      </c>
      <c r="B79" s="15" t="s">
        <v>134</v>
      </c>
      <c r="C79" s="13" t="s">
        <v>180</v>
      </c>
      <c r="D79" s="120"/>
      <c r="E79" s="14" t="str">
        <f t="shared" si="49"/>
        <v/>
      </c>
      <c r="F79" s="120"/>
      <c r="G79" s="14" t="str">
        <f t="shared" si="50"/>
        <v/>
      </c>
      <c r="H79" s="120"/>
      <c r="I79" s="128"/>
      <c r="J79" s="121"/>
      <c r="K79" s="14" t="str">
        <f t="shared" si="51"/>
        <v/>
      </c>
      <c r="L79" s="120"/>
      <c r="M79" s="14" t="str">
        <f t="shared" si="52"/>
        <v/>
      </c>
      <c r="N79" s="120"/>
      <c r="O79" s="127"/>
      <c r="P79" s="121"/>
      <c r="Q79" s="14" t="str">
        <f t="shared" si="53"/>
        <v/>
      </c>
      <c r="R79" s="120"/>
      <c r="S79" s="14" t="str">
        <f t="shared" si="54"/>
        <v/>
      </c>
      <c r="T79" s="120"/>
      <c r="U79" s="127"/>
      <c r="V79" s="121"/>
      <c r="W79" s="14" t="str">
        <f t="shared" si="55"/>
        <v/>
      </c>
      <c r="X79" s="120"/>
      <c r="Y79" s="14" t="str">
        <f t="shared" si="56"/>
        <v/>
      </c>
      <c r="Z79" s="120"/>
      <c r="AA79" s="127"/>
      <c r="AB79" s="121"/>
      <c r="AC79" s="14" t="str">
        <f t="shared" si="57"/>
        <v/>
      </c>
      <c r="AD79" s="120"/>
      <c r="AE79" s="14" t="str">
        <f t="shared" si="58"/>
        <v/>
      </c>
      <c r="AF79" s="120"/>
      <c r="AG79" s="127"/>
      <c r="AH79" s="125">
        <v>1</v>
      </c>
      <c r="AI79" s="14">
        <f t="shared" si="59"/>
        <v>15</v>
      </c>
      <c r="AJ79" s="125">
        <v>3</v>
      </c>
      <c r="AK79" s="14">
        <f t="shared" si="60"/>
        <v>45</v>
      </c>
      <c r="AL79" s="125">
        <v>4</v>
      </c>
      <c r="AM79" s="124" t="s">
        <v>107</v>
      </c>
      <c r="AN79" s="16">
        <f t="shared" si="61"/>
        <v>1</v>
      </c>
      <c r="AO79" s="14">
        <f t="shared" si="62"/>
        <v>15</v>
      </c>
      <c r="AP79" s="17">
        <f t="shared" si="63"/>
        <v>3</v>
      </c>
      <c r="AQ79" s="14">
        <f t="shared" si="64"/>
        <v>45</v>
      </c>
      <c r="AR79" s="17">
        <f t="shared" si="65"/>
        <v>4</v>
      </c>
      <c r="AS79" s="18">
        <f t="shared" si="66"/>
        <v>4</v>
      </c>
    </row>
    <row r="80" spans="1:45" ht="15.75" customHeight="1">
      <c r="A80" s="280" t="s">
        <v>214</v>
      </c>
      <c r="B80" s="15" t="s">
        <v>134</v>
      </c>
      <c r="C80" s="13" t="s">
        <v>182</v>
      </c>
      <c r="D80" s="120"/>
      <c r="E80" s="14" t="str">
        <f t="shared" si="49"/>
        <v/>
      </c>
      <c r="F80" s="120"/>
      <c r="G80" s="14" t="str">
        <f t="shared" si="50"/>
        <v/>
      </c>
      <c r="H80" s="120"/>
      <c r="I80" s="128"/>
      <c r="J80" s="121"/>
      <c r="K80" s="14" t="str">
        <f t="shared" si="51"/>
        <v/>
      </c>
      <c r="L80" s="120"/>
      <c r="M80" s="14" t="str">
        <f t="shared" si="52"/>
        <v/>
      </c>
      <c r="N80" s="120"/>
      <c r="O80" s="127"/>
      <c r="P80" s="121"/>
      <c r="Q80" s="14" t="str">
        <f t="shared" si="53"/>
        <v/>
      </c>
      <c r="R80" s="120"/>
      <c r="S80" s="14" t="str">
        <f t="shared" si="54"/>
        <v/>
      </c>
      <c r="T80" s="120"/>
      <c r="U80" s="127"/>
      <c r="V80" s="121"/>
      <c r="W80" s="14" t="str">
        <f t="shared" si="55"/>
        <v/>
      </c>
      <c r="X80" s="120"/>
      <c r="Y80" s="14" t="str">
        <f t="shared" si="56"/>
        <v/>
      </c>
      <c r="Z80" s="120"/>
      <c r="AA80" s="127"/>
      <c r="AB80" s="121"/>
      <c r="AC80" s="14" t="str">
        <f t="shared" si="57"/>
        <v/>
      </c>
      <c r="AD80" s="120"/>
      <c r="AE80" s="14" t="str">
        <f t="shared" si="58"/>
        <v/>
      </c>
      <c r="AF80" s="120"/>
      <c r="AG80" s="127"/>
      <c r="AH80" s="124">
        <v>1</v>
      </c>
      <c r="AI80" s="14">
        <f t="shared" si="59"/>
        <v>15</v>
      </c>
      <c r="AJ80" s="125">
        <v>1</v>
      </c>
      <c r="AK80" s="14">
        <f t="shared" si="60"/>
        <v>15</v>
      </c>
      <c r="AL80" s="124">
        <v>2</v>
      </c>
      <c r="AM80" s="124" t="s">
        <v>83</v>
      </c>
      <c r="AN80" s="16">
        <f t="shared" si="61"/>
        <v>1</v>
      </c>
      <c r="AO80" s="14">
        <f t="shared" si="62"/>
        <v>15</v>
      </c>
      <c r="AP80" s="17">
        <f t="shared" si="63"/>
        <v>1</v>
      </c>
      <c r="AQ80" s="14">
        <f t="shared" si="64"/>
        <v>15</v>
      </c>
      <c r="AR80" s="17">
        <f t="shared" si="65"/>
        <v>2</v>
      </c>
      <c r="AS80" s="18">
        <f t="shared" si="66"/>
        <v>2</v>
      </c>
    </row>
    <row r="81" spans="1:45" ht="15.75" customHeight="1">
      <c r="A81" s="280" t="s">
        <v>181</v>
      </c>
      <c r="B81" s="15" t="s">
        <v>134</v>
      </c>
      <c r="C81" s="13" t="s">
        <v>184</v>
      </c>
      <c r="D81" s="120"/>
      <c r="E81" s="14" t="str">
        <f t="shared" si="49"/>
        <v/>
      </c>
      <c r="F81" s="120"/>
      <c r="G81" s="14" t="str">
        <f t="shared" si="50"/>
        <v/>
      </c>
      <c r="H81" s="120"/>
      <c r="I81" s="128"/>
      <c r="J81" s="121"/>
      <c r="K81" s="14" t="str">
        <f t="shared" si="51"/>
        <v/>
      </c>
      <c r="L81" s="120"/>
      <c r="M81" s="14" t="str">
        <f t="shared" si="52"/>
        <v/>
      </c>
      <c r="N81" s="120"/>
      <c r="O81" s="127"/>
      <c r="P81" s="121"/>
      <c r="Q81" s="14" t="str">
        <f t="shared" si="53"/>
        <v/>
      </c>
      <c r="R81" s="120"/>
      <c r="S81" s="14" t="str">
        <f t="shared" si="54"/>
        <v/>
      </c>
      <c r="T81" s="120"/>
      <c r="U81" s="127"/>
      <c r="V81" s="121"/>
      <c r="W81" s="14" t="str">
        <f t="shared" si="55"/>
        <v/>
      </c>
      <c r="X81" s="120"/>
      <c r="Y81" s="14" t="str">
        <f t="shared" si="56"/>
        <v/>
      </c>
      <c r="Z81" s="120"/>
      <c r="AA81" s="127"/>
      <c r="AB81" s="121"/>
      <c r="AC81" s="14" t="str">
        <f t="shared" si="57"/>
        <v/>
      </c>
      <c r="AD81" s="120"/>
      <c r="AE81" s="14" t="str">
        <f t="shared" si="58"/>
        <v/>
      </c>
      <c r="AF81" s="120"/>
      <c r="AG81" s="127"/>
      <c r="AH81" s="125">
        <v>1</v>
      </c>
      <c r="AI81" s="14">
        <f t="shared" si="59"/>
        <v>15</v>
      </c>
      <c r="AJ81" s="125">
        <v>1</v>
      </c>
      <c r="AK81" s="14">
        <f t="shared" si="60"/>
        <v>15</v>
      </c>
      <c r="AL81" s="125">
        <v>2</v>
      </c>
      <c r="AM81" s="273" t="s">
        <v>72</v>
      </c>
      <c r="AN81" s="16">
        <f t="shared" si="61"/>
        <v>1</v>
      </c>
      <c r="AO81" s="14">
        <f t="shared" si="62"/>
        <v>15</v>
      </c>
      <c r="AP81" s="17">
        <f t="shared" si="63"/>
        <v>1</v>
      </c>
      <c r="AQ81" s="14">
        <f t="shared" si="64"/>
        <v>15</v>
      </c>
      <c r="AR81" s="17">
        <f t="shared" si="65"/>
        <v>2</v>
      </c>
      <c r="AS81" s="18">
        <f t="shared" si="66"/>
        <v>2</v>
      </c>
    </row>
    <row r="82" spans="1:45" s="321" customFormat="1" ht="15.75" customHeight="1">
      <c r="A82" s="314" t="s">
        <v>343</v>
      </c>
      <c r="B82" s="317"/>
      <c r="C82" s="341" t="s">
        <v>346</v>
      </c>
      <c r="D82" s="333"/>
      <c r="E82" s="313" t="str">
        <f t="shared" si="49"/>
        <v/>
      </c>
      <c r="F82" s="333"/>
      <c r="G82" s="313" t="str">
        <f t="shared" si="50"/>
        <v/>
      </c>
      <c r="H82" s="333"/>
      <c r="I82" s="342"/>
      <c r="J82" s="334"/>
      <c r="K82" s="313" t="str">
        <f t="shared" si="51"/>
        <v/>
      </c>
      <c r="L82" s="333"/>
      <c r="M82" s="313" t="str">
        <f t="shared" si="52"/>
        <v/>
      </c>
      <c r="N82" s="333"/>
      <c r="O82" s="343"/>
      <c r="P82" s="334"/>
      <c r="Q82" s="313" t="str">
        <f t="shared" si="53"/>
        <v/>
      </c>
      <c r="R82" s="333"/>
      <c r="S82" s="313" t="str">
        <f t="shared" si="54"/>
        <v/>
      </c>
      <c r="T82" s="333"/>
      <c r="U82" s="343"/>
      <c r="V82" s="334"/>
      <c r="W82" s="313" t="str">
        <f t="shared" si="55"/>
        <v/>
      </c>
      <c r="X82" s="333"/>
      <c r="Y82" s="313" t="str">
        <f t="shared" si="56"/>
        <v/>
      </c>
      <c r="Z82" s="333"/>
      <c r="AA82" s="343"/>
      <c r="AB82" s="334"/>
      <c r="AC82" s="313" t="str">
        <f t="shared" si="57"/>
        <v/>
      </c>
      <c r="AD82" s="333"/>
      <c r="AE82" s="313" t="str">
        <f t="shared" si="58"/>
        <v/>
      </c>
      <c r="AF82" s="333"/>
      <c r="AG82" s="343"/>
      <c r="AH82" s="333"/>
      <c r="AI82" s="313" t="str">
        <f t="shared" si="59"/>
        <v/>
      </c>
      <c r="AJ82" s="333">
        <v>4</v>
      </c>
      <c r="AK82" s="313">
        <f t="shared" si="60"/>
        <v>60</v>
      </c>
      <c r="AL82" s="344">
        <v>12</v>
      </c>
      <c r="AM82" s="344" t="s">
        <v>107</v>
      </c>
      <c r="AN82" s="318" t="str">
        <f t="shared" si="61"/>
        <v/>
      </c>
      <c r="AO82" s="313" t="str">
        <f t="shared" si="62"/>
        <v/>
      </c>
      <c r="AP82" s="319">
        <f t="shared" si="63"/>
        <v>4</v>
      </c>
      <c r="AQ82" s="313">
        <f t="shared" si="64"/>
        <v>60</v>
      </c>
      <c r="AR82" s="319">
        <f t="shared" si="65"/>
        <v>12</v>
      </c>
      <c r="AS82" s="320">
        <f t="shared" si="66"/>
        <v>4</v>
      </c>
    </row>
    <row r="83" spans="1:45" ht="15.75" customHeight="1" thickBot="1">
      <c r="A83" s="280"/>
      <c r="B83" s="15"/>
      <c r="C83" s="13"/>
      <c r="D83" s="120"/>
      <c r="E83" s="14" t="str">
        <f t="shared" si="49"/>
        <v/>
      </c>
      <c r="F83" s="120"/>
      <c r="G83" s="14" t="str">
        <f t="shared" si="50"/>
        <v/>
      </c>
      <c r="H83" s="120"/>
      <c r="I83" s="128"/>
      <c r="J83" s="121"/>
      <c r="K83" s="14" t="str">
        <f t="shared" si="51"/>
        <v/>
      </c>
      <c r="L83" s="120"/>
      <c r="M83" s="14" t="str">
        <f t="shared" si="52"/>
        <v/>
      </c>
      <c r="N83" s="120"/>
      <c r="O83" s="127"/>
      <c r="P83" s="121"/>
      <c r="Q83" s="14" t="str">
        <f t="shared" si="53"/>
        <v/>
      </c>
      <c r="R83" s="120"/>
      <c r="S83" s="14" t="str">
        <f t="shared" si="54"/>
        <v/>
      </c>
      <c r="T83" s="120"/>
      <c r="U83" s="127"/>
      <c r="V83" s="121"/>
      <c r="W83" s="14" t="str">
        <f t="shared" si="55"/>
        <v/>
      </c>
      <c r="X83" s="120"/>
      <c r="Y83" s="14" t="str">
        <f t="shared" si="56"/>
        <v/>
      </c>
      <c r="Z83" s="120"/>
      <c r="AA83" s="127"/>
      <c r="AB83" s="121"/>
      <c r="AC83" s="14" t="str">
        <f t="shared" si="57"/>
        <v/>
      </c>
      <c r="AD83" s="120"/>
      <c r="AE83" s="14" t="str">
        <f t="shared" si="58"/>
        <v/>
      </c>
      <c r="AF83" s="120"/>
      <c r="AG83" s="127"/>
      <c r="AH83" s="120"/>
      <c r="AI83" s="14" t="str">
        <f t="shared" si="59"/>
        <v/>
      </c>
      <c r="AJ83" s="120"/>
      <c r="AK83" s="14" t="str">
        <f t="shared" si="60"/>
        <v/>
      </c>
      <c r="AL83" s="120"/>
      <c r="AM83" s="120"/>
      <c r="AN83" s="16" t="str">
        <f t="shared" si="61"/>
        <v/>
      </c>
      <c r="AO83" s="14" t="str">
        <f t="shared" si="62"/>
        <v/>
      </c>
      <c r="AP83" s="17" t="str">
        <f t="shared" si="63"/>
        <v/>
      </c>
      <c r="AQ83" s="14" t="str">
        <f t="shared" si="64"/>
        <v/>
      </c>
      <c r="AR83" s="17" t="str">
        <f t="shared" si="65"/>
        <v/>
      </c>
      <c r="AS83" s="18" t="str">
        <f t="shared" si="66"/>
        <v/>
      </c>
    </row>
    <row r="84" spans="1:45" ht="15.75" hidden="1" customHeight="1">
      <c r="A84" s="291"/>
      <c r="B84" s="15"/>
      <c r="C84" s="13"/>
      <c r="D84" s="120"/>
      <c r="E84" s="14" t="str">
        <f t="shared" si="49"/>
        <v/>
      </c>
      <c r="F84" s="120"/>
      <c r="G84" s="14" t="str">
        <f t="shared" si="50"/>
        <v/>
      </c>
      <c r="H84" s="120"/>
      <c r="I84" s="128"/>
      <c r="J84" s="121"/>
      <c r="K84" s="14" t="str">
        <f t="shared" si="51"/>
        <v/>
      </c>
      <c r="L84" s="120"/>
      <c r="M84" s="14" t="str">
        <f t="shared" si="52"/>
        <v/>
      </c>
      <c r="N84" s="120"/>
      <c r="O84" s="127"/>
      <c r="P84" s="121"/>
      <c r="Q84" s="14" t="str">
        <f t="shared" si="53"/>
        <v/>
      </c>
      <c r="R84" s="120"/>
      <c r="S84" s="14" t="str">
        <f t="shared" si="54"/>
        <v/>
      </c>
      <c r="T84" s="120"/>
      <c r="U84" s="127"/>
      <c r="V84" s="121"/>
      <c r="W84" s="14" t="str">
        <f t="shared" si="55"/>
        <v/>
      </c>
      <c r="X84" s="120"/>
      <c r="Y84" s="14" t="str">
        <f t="shared" si="56"/>
        <v/>
      </c>
      <c r="Z84" s="120"/>
      <c r="AA84" s="127"/>
      <c r="AB84" s="121"/>
      <c r="AC84" s="14" t="str">
        <f t="shared" si="57"/>
        <v/>
      </c>
      <c r="AD84" s="120"/>
      <c r="AE84" s="14" t="str">
        <f t="shared" si="58"/>
        <v/>
      </c>
      <c r="AF84" s="120"/>
      <c r="AG84" s="127"/>
      <c r="AH84" s="120"/>
      <c r="AI84" s="14" t="str">
        <f t="shared" si="59"/>
        <v/>
      </c>
      <c r="AJ84" s="120"/>
      <c r="AK84" s="14" t="str">
        <f t="shared" si="60"/>
        <v/>
      </c>
      <c r="AL84" s="120"/>
      <c r="AM84" s="120"/>
      <c r="AN84" s="16" t="str">
        <f t="shared" si="61"/>
        <v/>
      </c>
      <c r="AO84" s="14" t="str">
        <f t="shared" si="62"/>
        <v/>
      </c>
      <c r="AP84" s="17" t="str">
        <f t="shared" si="63"/>
        <v/>
      </c>
      <c r="AQ84" s="14" t="str">
        <f t="shared" si="64"/>
        <v/>
      </c>
      <c r="AR84" s="17" t="str">
        <f t="shared" si="65"/>
        <v/>
      </c>
      <c r="AS84" s="18" t="str">
        <f t="shared" si="66"/>
        <v/>
      </c>
    </row>
    <row r="85" spans="1:45" ht="15.75" hidden="1" customHeight="1">
      <c r="A85" s="291"/>
      <c r="B85" s="15"/>
      <c r="C85" s="13"/>
      <c r="D85" s="120"/>
      <c r="E85" s="14" t="str">
        <f t="shared" si="49"/>
        <v/>
      </c>
      <c r="F85" s="120"/>
      <c r="G85" s="14" t="str">
        <f t="shared" si="50"/>
        <v/>
      </c>
      <c r="H85" s="120"/>
      <c r="I85" s="128"/>
      <c r="J85" s="121"/>
      <c r="K85" s="14" t="str">
        <f t="shared" si="51"/>
        <v/>
      </c>
      <c r="L85" s="120"/>
      <c r="M85" s="14" t="str">
        <f t="shared" si="52"/>
        <v/>
      </c>
      <c r="N85" s="120"/>
      <c r="O85" s="127"/>
      <c r="P85" s="121"/>
      <c r="Q85" s="14" t="str">
        <f t="shared" si="53"/>
        <v/>
      </c>
      <c r="R85" s="120"/>
      <c r="S85" s="14" t="str">
        <f t="shared" si="54"/>
        <v/>
      </c>
      <c r="T85" s="120"/>
      <c r="U85" s="127"/>
      <c r="V85" s="121"/>
      <c r="W85" s="14" t="str">
        <f t="shared" si="55"/>
        <v/>
      </c>
      <c r="X85" s="120"/>
      <c r="Y85" s="14" t="str">
        <f t="shared" si="56"/>
        <v/>
      </c>
      <c r="Z85" s="120"/>
      <c r="AA85" s="127"/>
      <c r="AB85" s="121"/>
      <c r="AC85" s="14" t="str">
        <f t="shared" si="57"/>
        <v/>
      </c>
      <c r="AD85" s="120"/>
      <c r="AE85" s="14" t="str">
        <f t="shared" si="58"/>
        <v/>
      </c>
      <c r="AF85" s="120"/>
      <c r="AG85" s="127"/>
      <c r="AH85" s="120"/>
      <c r="AI85" s="14" t="str">
        <f t="shared" si="59"/>
        <v/>
      </c>
      <c r="AJ85" s="120"/>
      <c r="AK85" s="14" t="str">
        <f t="shared" si="60"/>
        <v/>
      </c>
      <c r="AL85" s="120"/>
      <c r="AM85" s="120"/>
      <c r="AN85" s="16" t="str">
        <f t="shared" si="61"/>
        <v/>
      </c>
      <c r="AO85" s="14" t="str">
        <f t="shared" si="62"/>
        <v/>
      </c>
      <c r="AP85" s="17" t="str">
        <f t="shared" si="63"/>
        <v/>
      </c>
      <c r="AQ85" s="14" t="str">
        <f t="shared" si="64"/>
        <v/>
      </c>
      <c r="AR85" s="17" t="str">
        <f t="shared" si="65"/>
        <v/>
      </c>
      <c r="AS85" s="18" t="str">
        <f t="shared" si="66"/>
        <v/>
      </c>
    </row>
    <row r="86" spans="1:45" ht="15.75" hidden="1" customHeight="1">
      <c r="A86" s="291"/>
      <c r="B86" s="15"/>
      <c r="C86" s="13"/>
      <c r="D86" s="120"/>
      <c r="E86" s="14" t="str">
        <f t="shared" si="49"/>
        <v/>
      </c>
      <c r="F86" s="120"/>
      <c r="G86" s="14" t="str">
        <f t="shared" si="50"/>
        <v/>
      </c>
      <c r="H86" s="120"/>
      <c r="I86" s="128"/>
      <c r="J86" s="121"/>
      <c r="K86" s="14" t="str">
        <f t="shared" si="51"/>
        <v/>
      </c>
      <c r="L86" s="120"/>
      <c r="M86" s="14" t="str">
        <f t="shared" si="52"/>
        <v/>
      </c>
      <c r="N86" s="120"/>
      <c r="O86" s="127"/>
      <c r="P86" s="121"/>
      <c r="Q86" s="14" t="str">
        <f t="shared" si="53"/>
        <v/>
      </c>
      <c r="R86" s="120"/>
      <c r="S86" s="14" t="str">
        <f t="shared" si="54"/>
        <v/>
      </c>
      <c r="T86" s="120"/>
      <c r="U86" s="127"/>
      <c r="V86" s="121"/>
      <c r="W86" s="14" t="str">
        <f t="shared" si="55"/>
        <v/>
      </c>
      <c r="X86" s="120"/>
      <c r="Y86" s="14" t="str">
        <f t="shared" si="56"/>
        <v/>
      </c>
      <c r="Z86" s="120"/>
      <c r="AA86" s="127"/>
      <c r="AB86" s="121"/>
      <c r="AC86" s="14" t="str">
        <f t="shared" si="57"/>
        <v/>
      </c>
      <c r="AD86" s="120"/>
      <c r="AE86" s="14" t="str">
        <f t="shared" si="58"/>
        <v/>
      </c>
      <c r="AF86" s="120"/>
      <c r="AG86" s="127"/>
      <c r="AH86" s="120"/>
      <c r="AI86" s="14" t="str">
        <f t="shared" si="59"/>
        <v/>
      </c>
      <c r="AJ86" s="120"/>
      <c r="AK86" s="14" t="str">
        <f t="shared" si="60"/>
        <v/>
      </c>
      <c r="AL86" s="120"/>
      <c r="AM86" s="120"/>
      <c r="AN86" s="16" t="str">
        <f t="shared" si="61"/>
        <v/>
      </c>
      <c r="AO86" s="14" t="str">
        <f t="shared" si="62"/>
        <v/>
      </c>
      <c r="AP86" s="17" t="str">
        <f t="shared" si="63"/>
        <v/>
      </c>
      <c r="AQ86" s="14" t="str">
        <f t="shared" si="64"/>
        <v/>
      </c>
      <c r="AR86" s="17" t="str">
        <f t="shared" si="65"/>
        <v/>
      </c>
      <c r="AS86" s="18" t="str">
        <f t="shared" si="66"/>
        <v/>
      </c>
    </row>
    <row r="87" spans="1:45" ht="15.75" hidden="1" customHeight="1">
      <c r="A87" s="291"/>
      <c r="B87" s="15"/>
      <c r="C87" s="13"/>
      <c r="D87" s="120"/>
      <c r="E87" s="14" t="str">
        <f t="shared" si="49"/>
        <v/>
      </c>
      <c r="F87" s="120"/>
      <c r="G87" s="14" t="str">
        <f t="shared" si="50"/>
        <v/>
      </c>
      <c r="H87" s="120"/>
      <c r="I87" s="128"/>
      <c r="J87" s="121"/>
      <c r="K87" s="14" t="str">
        <f t="shared" si="51"/>
        <v/>
      </c>
      <c r="L87" s="120"/>
      <c r="M87" s="14" t="str">
        <f t="shared" si="52"/>
        <v/>
      </c>
      <c r="N87" s="120"/>
      <c r="O87" s="127"/>
      <c r="P87" s="121"/>
      <c r="Q87" s="14" t="str">
        <f t="shared" si="53"/>
        <v/>
      </c>
      <c r="R87" s="120"/>
      <c r="S87" s="14" t="str">
        <f t="shared" si="54"/>
        <v/>
      </c>
      <c r="T87" s="120"/>
      <c r="U87" s="127"/>
      <c r="V87" s="121"/>
      <c r="W87" s="14" t="str">
        <f t="shared" si="55"/>
        <v/>
      </c>
      <c r="X87" s="120"/>
      <c r="Y87" s="14" t="str">
        <f t="shared" si="56"/>
        <v/>
      </c>
      <c r="Z87" s="120"/>
      <c r="AA87" s="127"/>
      <c r="AB87" s="121"/>
      <c r="AC87" s="14" t="str">
        <f t="shared" si="57"/>
        <v/>
      </c>
      <c r="AD87" s="120"/>
      <c r="AE87" s="14" t="str">
        <f t="shared" si="58"/>
        <v/>
      </c>
      <c r="AF87" s="120"/>
      <c r="AG87" s="127"/>
      <c r="AH87" s="120"/>
      <c r="AI87" s="14" t="str">
        <f t="shared" si="59"/>
        <v/>
      </c>
      <c r="AJ87" s="120"/>
      <c r="AK87" s="14" t="str">
        <f t="shared" si="60"/>
        <v/>
      </c>
      <c r="AL87" s="120"/>
      <c r="AM87" s="120"/>
      <c r="AN87" s="16" t="str">
        <f t="shared" si="61"/>
        <v/>
      </c>
      <c r="AO87" s="14" t="str">
        <f t="shared" si="62"/>
        <v/>
      </c>
      <c r="AP87" s="17" t="str">
        <f t="shared" si="63"/>
        <v/>
      </c>
      <c r="AQ87" s="14" t="str">
        <f t="shared" si="64"/>
        <v/>
      </c>
      <c r="AR87" s="17" t="str">
        <f t="shared" si="65"/>
        <v/>
      </c>
      <c r="AS87" s="18" t="str">
        <f t="shared" si="66"/>
        <v/>
      </c>
    </row>
    <row r="88" spans="1:45" ht="15.75" hidden="1" customHeight="1">
      <c r="A88" s="291"/>
      <c r="B88" s="15"/>
      <c r="C88" s="13"/>
      <c r="D88" s="120"/>
      <c r="E88" s="14" t="str">
        <f t="shared" si="49"/>
        <v/>
      </c>
      <c r="F88" s="120"/>
      <c r="G88" s="14" t="str">
        <f t="shared" si="50"/>
        <v/>
      </c>
      <c r="H88" s="120"/>
      <c r="I88" s="128"/>
      <c r="J88" s="121"/>
      <c r="K88" s="14" t="str">
        <f t="shared" si="51"/>
        <v/>
      </c>
      <c r="L88" s="120"/>
      <c r="M88" s="14" t="str">
        <f t="shared" si="52"/>
        <v/>
      </c>
      <c r="N88" s="120"/>
      <c r="O88" s="127"/>
      <c r="P88" s="121"/>
      <c r="Q88" s="14" t="str">
        <f t="shared" si="53"/>
        <v/>
      </c>
      <c r="R88" s="120"/>
      <c r="S88" s="14" t="str">
        <f t="shared" si="54"/>
        <v/>
      </c>
      <c r="T88" s="120"/>
      <c r="U88" s="127"/>
      <c r="V88" s="121"/>
      <c r="W88" s="14" t="str">
        <f t="shared" si="55"/>
        <v/>
      </c>
      <c r="X88" s="120"/>
      <c r="Y88" s="14" t="str">
        <f t="shared" si="56"/>
        <v/>
      </c>
      <c r="Z88" s="120"/>
      <c r="AA88" s="127"/>
      <c r="AB88" s="121"/>
      <c r="AC88" s="14" t="str">
        <f t="shared" si="57"/>
        <v/>
      </c>
      <c r="AD88" s="120"/>
      <c r="AE88" s="14" t="str">
        <f t="shared" si="58"/>
        <v/>
      </c>
      <c r="AF88" s="120"/>
      <c r="AG88" s="127"/>
      <c r="AH88" s="120"/>
      <c r="AI88" s="14" t="str">
        <f t="shared" si="59"/>
        <v/>
      </c>
      <c r="AJ88" s="120"/>
      <c r="AK88" s="14" t="str">
        <f t="shared" si="60"/>
        <v/>
      </c>
      <c r="AL88" s="120"/>
      <c r="AM88" s="120"/>
      <c r="AN88" s="16" t="str">
        <f t="shared" si="61"/>
        <v/>
      </c>
      <c r="AO88" s="14" t="str">
        <f t="shared" si="62"/>
        <v/>
      </c>
      <c r="AP88" s="17" t="str">
        <f t="shared" si="63"/>
        <v/>
      </c>
      <c r="AQ88" s="14" t="str">
        <f t="shared" si="64"/>
        <v/>
      </c>
      <c r="AR88" s="17" t="str">
        <f t="shared" si="65"/>
        <v/>
      </c>
      <c r="AS88" s="18" t="str">
        <f t="shared" si="66"/>
        <v/>
      </c>
    </row>
    <row r="89" spans="1:45" ht="15.75" hidden="1" customHeight="1">
      <c r="A89" s="291"/>
      <c r="B89" s="15"/>
      <c r="C89" s="13"/>
      <c r="D89" s="120"/>
      <c r="E89" s="14" t="str">
        <f t="shared" si="49"/>
        <v/>
      </c>
      <c r="F89" s="120"/>
      <c r="G89" s="14" t="str">
        <f t="shared" si="50"/>
        <v/>
      </c>
      <c r="H89" s="120"/>
      <c r="I89" s="128"/>
      <c r="J89" s="121"/>
      <c r="K89" s="14" t="str">
        <f t="shared" si="51"/>
        <v/>
      </c>
      <c r="L89" s="120"/>
      <c r="M89" s="14" t="str">
        <f t="shared" si="52"/>
        <v/>
      </c>
      <c r="N89" s="120"/>
      <c r="O89" s="127"/>
      <c r="P89" s="121"/>
      <c r="Q89" s="14" t="str">
        <f t="shared" si="53"/>
        <v/>
      </c>
      <c r="R89" s="120"/>
      <c r="S89" s="14" t="str">
        <f t="shared" si="54"/>
        <v/>
      </c>
      <c r="T89" s="120"/>
      <c r="U89" s="127"/>
      <c r="V89" s="121"/>
      <c r="W89" s="14" t="str">
        <f t="shared" si="55"/>
        <v/>
      </c>
      <c r="X89" s="120"/>
      <c r="Y89" s="14" t="str">
        <f t="shared" si="56"/>
        <v/>
      </c>
      <c r="Z89" s="120"/>
      <c r="AA89" s="127"/>
      <c r="AB89" s="121"/>
      <c r="AC89" s="14" t="str">
        <f t="shared" si="57"/>
        <v/>
      </c>
      <c r="AD89" s="120"/>
      <c r="AE89" s="14" t="str">
        <f t="shared" si="58"/>
        <v/>
      </c>
      <c r="AF89" s="120"/>
      <c r="AG89" s="127"/>
      <c r="AH89" s="120"/>
      <c r="AI89" s="14" t="str">
        <f t="shared" si="59"/>
        <v/>
      </c>
      <c r="AJ89" s="120"/>
      <c r="AK89" s="14" t="str">
        <f t="shared" si="60"/>
        <v/>
      </c>
      <c r="AL89" s="120"/>
      <c r="AM89" s="120"/>
      <c r="AN89" s="16" t="str">
        <f t="shared" si="61"/>
        <v/>
      </c>
      <c r="AO89" s="14" t="str">
        <f t="shared" si="62"/>
        <v/>
      </c>
      <c r="AP89" s="17" t="str">
        <f t="shared" si="63"/>
        <v/>
      </c>
      <c r="AQ89" s="14" t="str">
        <f t="shared" si="64"/>
        <v/>
      </c>
      <c r="AR89" s="17" t="str">
        <f t="shared" si="65"/>
        <v/>
      </c>
      <c r="AS89" s="18" t="str">
        <f t="shared" si="66"/>
        <v/>
      </c>
    </row>
    <row r="90" spans="1:45" ht="15.75" hidden="1" customHeight="1">
      <c r="A90" s="291"/>
      <c r="B90" s="15"/>
      <c r="C90" s="13"/>
      <c r="D90" s="120"/>
      <c r="E90" s="14" t="str">
        <f t="shared" si="49"/>
        <v/>
      </c>
      <c r="F90" s="120"/>
      <c r="G90" s="14" t="str">
        <f t="shared" si="50"/>
        <v/>
      </c>
      <c r="H90" s="120"/>
      <c r="I90" s="128"/>
      <c r="J90" s="121"/>
      <c r="K90" s="14" t="str">
        <f t="shared" si="51"/>
        <v/>
      </c>
      <c r="L90" s="120"/>
      <c r="M90" s="14" t="str">
        <f t="shared" si="52"/>
        <v/>
      </c>
      <c r="N90" s="120"/>
      <c r="O90" s="127"/>
      <c r="P90" s="121"/>
      <c r="Q90" s="14" t="str">
        <f t="shared" si="53"/>
        <v/>
      </c>
      <c r="R90" s="120"/>
      <c r="S90" s="14" t="str">
        <f t="shared" si="54"/>
        <v/>
      </c>
      <c r="T90" s="120"/>
      <c r="U90" s="127"/>
      <c r="V90" s="121"/>
      <c r="W90" s="14" t="str">
        <f t="shared" si="55"/>
        <v/>
      </c>
      <c r="X90" s="120"/>
      <c r="Y90" s="14" t="str">
        <f t="shared" si="56"/>
        <v/>
      </c>
      <c r="Z90" s="120"/>
      <c r="AA90" s="127"/>
      <c r="AB90" s="121"/>
      <c r="AC90" s="14" t="str">
        <f t="shared" si="57"/>
        <v/>
      </c>
      <c r="AD90" s="120"/>
      <c r="AE90" s="14" t="str">
        <f t="shared" si="58"/>
        <v/>
      </c>
      <c r="AF90" s="120"/>
      <c r="AG90" s="127"/>
      <c r="AH90" s="120"/>
      <c r="AI90" s="14" t="str">
        <f t="shared" si="59"/>
        <v/>
      </c>
      <c r="AJ90" s="120"/>
      <c r="AK90" s="14" t="str">
        <f t="shared" si="60"/>
        <v/>
      </c>
      <c r="AL90" s="120"/>
      <c r="AM90" s="120"/>
      <c r="AN90" s="16" t="str">
        <f t="shared" si="61"/>
        <v/>
      </c>
      <c r="AO90" s="14" t="str">
        <f t="shared" si="62"/>
        <v/>
      </c>
      <c r="AP90" s="17" t="str">
        <f t="shared" si="63"/>
        <v/>
      </c>
      <c r="AQ90" s="14" t="str">
        <f t="shared" si="64"/>
        <v/>
      </c>
      <c r="AR90" s="17" t="str">
        <f t="shared" si="65"/>
        <v/>
      </c>
      <c r="AS90" s="18" t="str">
        <f t="shared" si="66"/>
        <v/>
      </c>
    </row>
    <row r="91" spans="1:45" ht="15.75" hidden="1" customHeight="1">
      <c r="A91" s="291"/>
      <c r="B91" s="15"/>
      <c r="C91" s="13"/>
      <c r="D91" s="120"/>
      <c r="E91" s="14" t="str">
        <f t="shared" si="49"/>
        <v/>
      </c>
      <c r="F91" s="120"/>
      <c r="G91" s="14" t="str">
        <f t="shared" si="50"/>
        <v/>
      </c>
      <c r="H91" s="120"/>
      <c r="I91" s="128"/>
      <c r="J91" s="121"/>
      <c r="K91" s="14" t="str">
        <f t="shared" si="51"/>
        <v/>
      </c>
      <c r="L91" s="120"/>
      <c r="M91" s="14" t="str">
        <f t="shared" si="52"/>
        <v/>
      </c>
      <c r="N91" s="120"/>
      <c r="O91" s="127"/>
      <c r="P91" s="121"/>
      <c r="Q91" s="14" t="str">
        <f t="shared" si="53"/>
        <v/>
      </c>
      <c r="R91" s="120"/>
      <c r="S91" s="14" t="str">
        <f t="shared" si="54"/>
        <v/>
      </c>
      <c r="T91" s="120"/>
      <c r="U91" s="127"/>
      <c r="V91" s="121"/>
      <c r="W91" s="14" t="str">
        <f t="shared" si="55"/>
        <v/>
      </c>
      <c r="X91" s="120"/>
      <c r="Y91" s="14" t="str">
        <f t="shared" si="56"/>
        <v/>
      </c>
      <c r="Z91" s="120"/>
      <c r="AA91" s="127"/>
      <c r="AB91" s="121"/>
      <c r="AC91" s="14" t="str">
        <f t="shared" si="57"/>
        <v/>
      </c>
      <c r="AD91" s="120"/>
      <c r="AE91" s="14" t="str">
        <f t="shared" si="58"/>
        <v/>
      </c>
      <c r="AF91" s="120"/>
      <c r="AG91" s="127"/>
      <c r="AH91" s="120"/>
      <c r="AI91" s="14" t="str">
        <f t="shared" si="59"/>
        <v/>
      </c>
      <c r="AJ91" s="120"/>
      <c r="AK91" s="14" t="str">
        <f t="shared" si="60"/>
        <v/>
      </c>
      <c r="AL91" s="120"/>
      <c r="AM91" s="120"/>
      <c r="AN91" s="16" t="str">
        <f t="shared" si="61"/>
        <v/>
      </c>
      <c r="AO91" s="14" t="str">
        <f t="shared" si="62"/>
        <v/>
      </c>
      <c r="AP91" s="17" t="str">
        <f t="shared" si="63"/>
        <v/>
      </c>
      <c r="AQ91" s="14" t="str">
        <f t="shared" si="64"/>
        <v/>
      </c>
      <c r="AR91" s="17" t="str">
        <f t="shared" si="65"/>
        <v/>
      </c>
      <c r="AS91" s="18" t="str">
        <f t="shared" si="66"/>
        <v/>
      </c>
    </row>
    <row r="92" spans="1:45" ht="15.75" hidden="1" customHeight="1">
      <c r="A92" s="291"/>
      <c r="B92" s="15"/>
      <c r="C92" s="13"/>
      <c r="D92" s="120"/>
      <c r="E92" s="14" t="str">
        <f t="shared" si="49"/>
        <v/>
      </c>
      <c r="F92" s="120"/>
      <c r="G92" s="14" t="str">
        <f t="shared" si="50"/>
        <v/>
      </c>
      <c r="H92" s="120"/>
      <c r="I92" s="128"/>
      <c r="J92" s="121"/>
      <c r="K92" s="14" t="str">
        <f t="shared" si="51"/>
        <v/>
      </c>
      <c r="L92" s="120"/>
      <c r="M92" s="14" t="str">
        <f t="shared" si="52"/>
        <v/>
      </c>
      <c r="N92" s="120"/>
      <c r="O92" s="127"/>
      <c r="P92" s="121"/>
      <c r="Q92" s="14" t="str">
        <f t="shared" si="53"/>
        <v/>
      </c>
      <c r="R92" s="120"/>
      <c r="S92" s="14" t="str">
        <f t="shared" si="54"/>
        <v/>
      </c>
      <c r="T92" s="120"/>
      <c r="U92" s="127"/>
      <c r="V92" s="121"/>
      <c r="W92" s="14" t="str">
        <f t="shared" si="55"/>
        <v/>
      </c>
      <c r="X92" s="120"/>
      <c r="Y92" s="14" t="str">
        <f t="shared" si="56"/>
        <v/>
      </c>
      <c r="Z92" s="120"/>
      <c r="AA92" s="127"/>
      <c r="AB92" s="121"/>
      <c r="AC92" s="14" t="str">
        <f t="shared" si="57"/>
        <v/>
      </c>
      <c r="AD92" s="120"/>
      <c r="AE92" s="14" t="str">
        <f t="shared" si="58"/>
        <v/>
      </c>
      <c r="AF92" s="120"/>
      <c r="AG92" s="127"/>
      <c r="AH92" s="120"/>
      <c r="AI92" s="14" t="str">
        <f t="shared" si="59"/>
        <v/>
      </c>
      <c r="AJ92" s="120"/>
      <c r="AK92" s="14" t="str">
        <f t="shared" si="60"/>
        <v/>
      </c>
      <c r="AL92" s="120"/>
      <c r="AM92" s="120"/>
      <c r="AN92" s="16" t="str">
        <f t="shared" si="61"/>
        <v/>
      </c>
      <c r="AO92" s="14" t="str">
        <f t="shared" si="62"/>
        <v/>
      </c>
      <c r="AP92" s="17" t="str">
        <f t="shared" si="63"/>
        <v/>
      </c>
      <c r="AQ92" s="14" t="str">
        <f t="shared" si="64"/>
        <v/>
      </c>
      <c r="AR92" s="17" t="str">
        <f t="shared" si="65"/>
        <v/>
      </c>
      <c r="AS92" s="18" t="str">
        <f t="shared" si="66"/>
        <v/>
      </c>
    </row>
    <row r="93" spans="1:45" ht="15.75" hidden="1" customHeight="1">
      <c r="A93" s="291"/>
      <c r="B93" s="15"/>
      <c r="C93" s="13"/>
      <c r="D93" s="120"/>
      <c r="E93" s="14" t="str">
        <f t="shared" si="49"/>
        <v/>
      </c>
      <c r="F93" s="120"/>
      <c r="G93" s="14" t="str">
        <f t="shared" si="50"/>
        <v/>
      </c>
      <c r="H93" s="120"/>
      <c r="I93" s="128"/>
      <c r="J93" s="121"/>
      <c r="K93" s="14" t="str">
        <f t="shared" si="51"/>
        <v/>
      </c>
      <c r="L93" s="120"/>
      <c r="M93" s="14" t="str">
        <f t="shared" si="52"/>
        <v/>
      </c>
      <c r="N93" s="120"/>
      <c r="O93" s="127"/>
      <c r="P93" s="121"/>
      <c r="Q93" s="14" t="str">
        <f t="shared" si="53"/>
        <v/>
      </c>
      <c r="R93" s="120"/>
      <c r="S93" s="14" t="str">
        <f t="shared" si="54"/>
        <v/>
      </c>
      <c r="T93" s="120"/>
      <c r="U93" s="127"/>
      <c r="V93" s="121"/>
      <c r="W93" s="14" t="str">
        <f t="shared" si="55"/>
        <v/>
      </c>
      <c r="X93" s="120"/>
      <c r="Y93" s="14" t="str">
        <f t="shared" si="56"/>
        <v/>
      </c>
      <c r="Z93" s="120"/>
      <c r="AA93" s="127"/>
      <c r="AB93" s="121"/>
      <c r="AC93" s="14" t="str">
        <f t="shared" si="57"/>
        <v/>
      </c>
      <c r="AD93" s="120"/>
      <c r="AE93" s="14" t="str">
        <f t="shared" si="58"/>
        <v/>
      </c>
      <c r="AF93" s="120"/>
      <c r="AG93" s="127"/>
      <c r="AH93" s="120"/>
      <c r="AI93" s="14" t="str">
        <f t="shared" si="59"/>
        <v/>
      </c>
      <c r="AJ93" s="120"/>
      <c r="AK93" s="14" t="str">
        <f t="shared" si="60"/>
        <v/>
      </c>
      <c r="AL93" s="120"/>
      <c r="AM93" s="120"/>
      <c r="AN93" s="16" t="str">
        <f t="shared" si="61"/>
        <v/>
      </c>
      <c r="AO93" s="14" t="str">
        <f t="shared" si="62"/>
        <v/>
      </c>
      <c r="AP93" s="17" t="str">
        <f t="shared" si="63"/>
        <v/>
      </c>
      <c r="AQ93" s="14" t="str">
        <f t="shared" si="64"/>
        <v/>
      </c>
      <c r="AR93" s="17" t="str">
        <f t="shared" si="65"/>
        <v/>
      </c>
      <c r="AS93" s="18" t="str">
        <f t="shared" si="66"/>
        <v/>
      </c>
    </row>
    <row r="94" spans="1:45" ht="15.75" hidden="1" customHeight="1">
      <c r="A94" s="291"/>
      <c r="B94" s="15"/>
      <c r="C94" s="13"/>
      <c r="D94" s="120"/>
      <c r="E94" s="14" t="str">
        <f t="shared" si="49"/>
        <v/>
      </c>
      <c r="F94" s="120"/>
      <c r="G94" s="14" t="str">
        <f t="shared" si="50"/>
        <v/>
      </c>
      <c r="H94" s="120"/>
      <c r="I94" s="128"/>
      <c r="J94" s="121"/>
      <c r="K94" s="14" t="str">
        <f t="shared" si="51"/>
        <v/>
      </c>
      <c r="L94" s="120"/>
      <c r="M94" s="14" t="str">
        <f t="shared" si="52"/>
        <v/>
      </c>
      <c r="N94" s="120"/>
      <c r="O94" s="127"/>
      <c r="P94" s="121"/>
      <c r="Q94" s="14" t="str">
        <f t="shared" si="53"/>
        <v/>
      </c>
      <c r="R94" s="120"/>
      <c r="S94" s="14" t="str">
        <f t="shared" si="54"/>
        <v/>
      </c>
      <c r="T94" s="120"/>
      <c r="U94" s="127"/>
      <c r="V94" s="121"/>
      <c r="W94" s="14" t="str">
        <f t="shared" si="55"/>
        <v/>
      </c>
      <c r="X94" s="120"/>
      <c r="Y94" s="14" t="str">
        <f t="shared" si="56"/>
        <v/>
      </c>
      <c r="Z94" s="120"/>
      <c r="AA94" s="127"/>
      <c r="AB94" s="121"/>
      <c r="AC94" s="14" t="str">
        <f t="shared" si="57"/>
        <v/>
      </c>
      <c r="AD94" s="120"/>
      <c r="AE94" s="14" t="str">
        <f t="shared" si="58"/>
        <v/>
      </c>
      <c r="AF94" s="120"/>
      <c r="AG94" s="127"/>
      <c r="AH94" s="120"/>
      <c r="AI94" s="14" t="str">
        <f t="shared" si="59"/>
        <v/>
      </c>
      <c r="AJ94" s="120"/>
      <c r="AK94" s="14" t="str">
        <f t="shared" si="60"/>
        <v/>
      </c>
      <c r="AL94" s="120"/>
      <c r="AM94" s="120"/>
      <c r="AN94" s="16" t="str">
        <f t="shared" si="61"/>
        <v/>
      </c>
      <c r="AO94" s="14" t="str">
        <f t="shared" si="62"/>
        <v/>
      </c>
      <c r="AP94" s="17" t="str">
        <f t="shared" si="63"/>
        <v/>
      </c>
      <c r="AQ94" s="14" t="str">
        <f t="shared" si="64"/>
        <v/>
      </c>
      <c r="AR94" s="17" t="str">
        <f t="shared" si="65"/>
        <v/>
      </c>
      <c r="AS94" s="18" t="str">
        <f t="shared" si="66"/>
        <v/>
      </c>
    </row>
    <row r="95" spans="1:45" ht="15.75" hidden="1" customHeight="1">
      <c r="A95" s="291"/>
      <c r="B95" s="15"/>
      <c r="C95" s="13"/>
      <c r="D95" s="120"/>
      <c r="E95" s="14" t="str">
        <f t="shared" si="49"/>
        <v/>
      </c>
      <c r="F95" s="120"/>
      <c r="G95" s="14" t="str">
        <f t="shared" si="50"/>
        <v/>
      </c>
      <c r="H95" s="120"/>
      <c r="I95" s="128"/>
      <c r="J95" s="121"/>
      <c r="K95" s="14" t="str">
        <f t="shared" si="51"/>
        <v/>
      </c>
      <c r="L95" s="120"/>
      <c r="M95" s="14" t="str">
        <f t="shared" si="52"/>
        <v/>
      </c>
      <c r="N95" s="120"/>
      <c r="O95" s="127"/>
      <c r="P95" s="121"/>
      <c r="Q95" s="14" t="str">
        <f t="shared" si="53"/>
        <v/>
      </c>
      <c r="R95" s="120"/>
      <c r="S95" s="14" t="str">
        <f t="shared" si="54"/>
        <v/>
      </c>
      <c r="T95" s="120"/>
      <c r="U95" s="127"/>
      <c r="V95" s="121"/>
      <c r="W95" s="14" t="str">
        <f t="shared" si="55"/>
        <v/>
      </c>
      <c r="X95" s="120"/>
      <c r="Y95" s="14" t="str">
        <f t="shared" si="56"/>
        <v/>
      </c>
      <c r="Z95" s="120"/>
      <c r="AA95" s="127"/>
      <c r="AB95" s="121"/>
      <c r="AC95" s="14" t="str">
        <f t="shared" si="57"/>
        <v/>
      </c>
      <c r="AD95" s="120"/>
      <c r="AE95" s="14" t="str">
        <f t="shared" si="58"/>
        <v/>
      </c>
      <c r="AF95" s="120"/>
      <c r="AG95" s="127"/>
      <c r="AH95" s="120"/>
      <c r="AI95" s="14" t="str">
        <f t="shared" si="59"/>
        <v/>
      </c>
      <c r="AJ95" s="120"/>
      <c r="AK95" s="14" t="str">
        <f t="shared" si="60"/>
        <v/>
      </c>
      <c r="AL95" s="120"/>
      <c r="AM95" s="120"/>
      <c r="AN95" s="16" t="str">
        <f t="shared" si="61"/>
        <v/>
      </c>
      <c r="AO95" s="14" t="str">
        <f t="shared" si="62"/>
        <v/>
      </c>
      <c r="AP95" s="17" t="str">
        <f t="shared" si="63"/>
        <v/>
      </c>
      <c r="AQ95" s="14" t="str">
        <f t="shared" si="64"/>
        <v/>
      </c>
      <c r="AR95" s="17" t="str">
        <f t="shared" si="65"/>
        <v/>
      </c>
      <c r="AS95" s="18" t="str">
        <f t="shared" si="66"/>
        <v/>
      </c>
    </row>
    <row r="96" spans="1:45" ht="15.75" hidden="1" customHeight="1">
      <c r="A96" s="291"/>
      <c r="B96" s="15"/>
      <c r="C96" s="13"/>
      <c r="D96" s="120"/>
      <c r="E96" s="14" t="str">
        <f t="shared" si="49"/>
        <v/>
      </c>
      <c r="F96" s="120"/>
      <c r="G96" s="14" t="str">
        <f t="shared" si="50"/>
        <v/>
      </c>
      <c r="H96" s="120"/>
      <c r="I96" s="128"/>
      <c r="J96" s="121"/>
      <c r="K96" s="14" t="str">
        <f t="shared" si="51"/>
        <v/>
      </c>
      <c r="L96" s="120"/>
      <c r="M96" s="14" t="str">
        <f t="shared" si="52"/>
        <v/>
      </c>
      <c r="N96" s="120"/>
      <c r="O96" s="127"/>
      <c r="P96" s="121"/>
      <c r="Q96" s="14" t="str">
        <f t="shared" si="53"/>
        <v/>
      </c>
      <c r="R96" s="120"/>
      <c r="S96" s="14" t="str">
        <f t="shared" si="54"/>
        <v/>
      </c>
      <c r="T96" s="120"/>
      <c r="U96" s="127"/>
      <c r="V96" s="121"/>
      <c r="W96" s="14" t="str">
        <f t="shared" si="55"/>
        <v/>
      </c>
      <c r="X96" s="120"/>
      <c r="Y96" s="14" t="str">
        <f t="shared" si="56"/>
        <v/>
      </c>
      <c r="Z96" s="120"/>
      <c r="AA96" s="127"/>
      <c r="AB96" s="121"/>
      <c r="AC96" s="14" t="str">
        <f t="shared" si="57"/>
        <v/>
      </c>
      <c r="AD96" s="120"/>
      <c r="AE96" s="14" t="str">
        <f t="shared" si="58"/>
        <v/>
      </c>
      <c r="AF96" s="120"/>
      <c r="AG96" s="127"/>
      <c r="AH96" s="120"/>
      <c r="AI96" s="14" t="str">
        <f t="shared" si="59"/>
        <v/>
      </c>
      <c r="AJ96" s="120"/>
      <c r="AK96" s="14" t="str">
        <f t="shared" si="60"/>
        <v/>
      </c>
      <c r="AL96" s="120"/>
      <c r="AM96" s="120"/>
      <c r="AN96" s="16" t="str">
        <f t="shared" si="61"/>
        <v/>
      </c>
      <c r="AO96" s="14" t="str">
        <f t="shared" si="62"/>
        <v/>
      </c>
      <c r="AP96" s="17" t="str">
        <f t="shared" si="63"/>
        <v/>
      </c>
      <c r="AQ96" s="14" t="str">
        <f t="shared" si="64"/>
        <v/>
      </c>
      <c r="AR96" s="17" t="str">
        <f t="shared" si="65"/>
        <v/>
      </c>
      <c r="AS96" s="18" t="str">
        <f t="shared" si="66"/>
        <v/>
      </c>
    </row>
    <row r="97" spans="1:45" ht="15.75" hidden="1" customHeight="1">
      <c r="A97" s="291"/>
      <c r="B97" s="15"/>
      <c r="C97" s="13"/>
      <c r="D97" s="120"/>
      <c r="E97" s="14" t="str">
        <f t="shared" si="49"/>
        <v/>
      </c>
      <c r="F97" s="120"/>
      <c r="G97" s="14" t="str">
        <f t="shared" si="50"/>
        <v/>
      </c>
      <c r="H97" s="120"/>
      <c r="I97" s="128"/>
      <c r="J97" s="121"/>
      <c r="K97" s="14" t="str">
        <f t="shared" si="51"/>
        <v/>
      </c>
      <c r="L97" s="120"/>
      <c r="M97" s="14" t="str">
        <f t="shared" si="52"/>
        <v/>
      </c>
      <c r="N97" s="120"/>
      <c r="O97" s="127"/>
      <c r="P97" s="121"/>
      <c r="Q97" s="14" t="str">
        <f t="shared" si="53"/>
        <v/>
      </c>
      <c r="R97" s="120"/>
      <c r="S97" s="14" t="str">
        <f t="shared" si="54"/>
        <v/>
      </c>
      <c r="T97" s="120"/>
      <c r="U97" s="127"/>
      <c r="V97" s="121"/>
      <c r="W97" s="14" t="str">
        <f t="shared" si="55"/>
        <v/>
      </c>
      <c r="X97" s="120"/>
      <c r="Y97" s="14" t="str">
        <f t="shared" si="56"/>
        <v/>
      </c>
      <c r="Z97" s="120"/>
      <c r="AA97" s="127"/>
      <c r="AB97" s="121"/>
      <c r="AC97" s="14" t="str">
        <f t="shared" si="57"/>
        <v/>
      </c>
      <c r="AD97" s="120"/>
      <c r="AE97" s="14" t="str">
        <f t="shared" si="58"/>
        <v/>
      </c>
      <c r="AF97" s="120"/>
      <c r="AG97" s="127"/>
      <c r="AH97" s="120"/>
      <c r="AI97" s="14" t="str">
        <f t="shared" si="59"/>
        <v/>
      </c>
      <c r="AJ97" s="120"/>
      <c r="AK97" s="14" t="str">
        <f t="shared" si="60"/>
        <v/>
      </c>
      <c r="AL97" s="120"/>
      <c r="AM97" s="120"/>
      <c r="AN97" s="16" t="str">
        <f t="shared" si="61"/>
        <v/>
      </c>
      <c r="AO97" s="14" t="str">
        <f t="shared" si="62"/>
        <v/>
      </c>
      <c r="AP97" s="17" t="str">
        <f t="shared" si="63"/>
        <v/>
      </c>
      <c r="AQ97" s="14" t="str">
        <f t="shared" si="64"/>
        <v/>
      </c>
      <c r="AR97" s="17" t="str">
        <f t="shared" si="65"/>
        <v/>
      </c>
      <c r="AS97" s="18" t="str">
        <f t="shared" si="66"/>
        <v/>
      </c>
    </row>
    <row r="98" spans="1:45" ht="15.75" hidden="1" customHeight="1" thickBot="1">
      <c r="A98" s="291"/>
      <c r="B98" s="15"/>
      <c r="C98" s="13"/>
      <c r="D98" s="120"/>
      <c r="E98" s="14" t="str">
        <f t="shared" si="49"/>
        <v/>
      </c>
      <c r="F98" s="120"/>
      <c r="G98" s="14" t="str">
        <f t="shared" si="50"/>
        <v/>
      </c>
      <c r="H98" s="120"/>
      <c r="I98" s="128"/>
      <c r="J98" s="121"/>
      <c r="K98" s="14" t="str">
        <f t="shared" si="51"/>
        <v/>
      </c>
      <c r="L98" s="120"/>
      <c r="M98" s="14" t="str">
        <f t="shared" si="52"/>
        <v/>
      </c>
      <c r="N98" s="120"/>
      <c r="O98" s="127"/>
      <c r="P98" s="121"/>
      <c r="Q98" s="14" t="str">
        <f t="shared" si="53"/>
        <v/>
      </c>
      <c r="R98" s="120"/>
      <c r="S98" s="14" t="str">
        <f t="shared" si="54"/>
        <v/>
      </c>
      <c r="T98" s="120"/>
      <c r="U98" s="127"/>
      <c r="V98" s="121"/>
      <c r="W98" s="14" t="str">
        <f t="shared" si="55"/>
        <v/>
      </c>
      <c r="X98" s="120"/>
      <c r="Y98" s="14" t="str">
        <f t="shared" si="56"/>
        <v/>
      </c>
      <c r="Z98" s="120"/>
      <c r="AA98" s="127"/>
      <c r="AB98" s="121"/>
      <c r="AC98" s="14" t="str">
        <f t="shared" si="57"/>
        <v/>
      </c>
      <c r="AD98" s="120"/>
      <c r="AE98" s="14" t="str">
        <f t="shared" si="58"/>
        <v/>
      </c>
      <c r="AF98" s="120"/>
      <c r="AG98" s="134"/>
      <c r="AH98" s="135"/>
      <c r="AI98" s="14" t="str">
        <f t="shared" si="59"/>
        <v/>
      </c>
      <c r="AJ98" s="120"/>
      <c r="AK98" s="14" t="str">
        <f t="shared" si="60"/>
        <v/>
      </c>
      <c r="AL98" s="120"/>
      <c r="AM98" s="120"/>
      <c r="AN98" s="16" t="str">
        <f t="shared" si="61"/>
        <v/>
      </c>
      <c r="AO98" s="14" t="str">
        <f t="shared" si="62"/>
        <v/>
      </c>
      <c r="AP98" s="17" t="str">
        <f t="shared" si="63"/>
        <v/>
      </c>
      <c r="AQ98" s="14" t="str">
        <f t="shared" si="64"/>
        <v/>
      </c>
      <c r="AR98" s="17" t="str">
        <f t="shared" si="65"/>
        <v/>
      </c>
      <c r="AS98" s="18" t="str">
        <f t="shared" si="66"/>
        <v/>
      </c>
    </row>
    <row r="99" spans="1:45" s="10" customFormat="1" ht="15.75" customHeight="1" thickBot="1">
      <c r="A99" s="281"/>
      <c r="B99" s="148"/>
      <c r="C99" s="216" t="s">
        <v>21</v>
      </c>
      <c r="D99" s="154" t="str">
        <f>IF(SUM(D63:D98)=0,"",SUM(D63:D98))</f>
        <v/>
      </c>
      <c r="E99" s="25" t="str">
        <f>IF(SUM(D63:D98)=0,"",SUM(D63:D98)*15)</f>
        <v/>
      </c>
      <c r="F99" s="21" t="str">
        <f>IF(SUM(F63:F98)=0,"",SUM(F63:F98))</f>
        <v/>
      </c>
      <c r="G99" s="25" t="str">
        <f>IF(SUM(F63:F98)=0,"",SUM(F63:F98)*15)</f>
        <v/>
      </c>
      <c r="H99" s="21" t="str">
        <f>IF(SUM(H63:H98)=0,"",SUM(H63:H98))</f>
        <v/>
      </c>
      <c r="I99" s="198" t="str">
        <f>IF(SUM(D63:D98)+SUM(F63:F98)=0,"",SUM(D63:D98)+SUM(F63:F98))</f>
        <v/>
      </c>
      <c r="J99" s="150" t="str">
        <f>IF(SUM(J63:J98)=0,"",SUM(J63:J98))</f>
        <v/>
      </c>
      <c r="K99" s="21" t="str">
        <f>IF(SUM(J63:J98)=0,"",SUM(J63:J98)*15)</f>
        <v/>
      </c>
      <c r="L99" s="21" t="str">
        <f>IF(SUM(L63:L98)=0,"",SUM(L63:L98))</f>
        <v/>
      </c>
      <c r="M99" s="21" t="str">
        <f>IF(SUM(L63:L98)=0,"",SUM(L63:L98)*15)</f>
        <v/>
      </c>
      <c r="N99" s="21" t="str">
        <f>IF(SUM(N63:N98)=0,"",SUM(N63:N98))</f>
        <v/>
      </c>
      <c r="O99" s="199" t="str">
        <f>IF(SUM(J63:J98)+SUM(L63:L98)=0,"",SUM(J63:J98)+SUM(L63:L98))</f>
        <v/>
      </c>
      <c r="P99" s="150">
        <f>IF(SUM(P63:P98)=0,"",SUM(P63:P98))</f>
        <v>1</v>
      </c>
      <c r="Q99" s="25">
        <f>IF(SUM(P63:P98)=0,"",SUM(P63:P98)*15)</f>
        <v>15</v>
      </c>
      <c r="R99" s="21">
        <f>IF(SUM(R63:R98)=0,"",SUM(R63:R98))</f>
        <v>1</v>
      </c>
      <c r="S99" s="25">
        <f>IF(SUM(R63:R98)=0,"",SUM(R63:R98)*15)</f>
        <v>15</v>
      </c>
      <c r="T99" s="21">
        <f>IF(SUM(T63:T98)=0,"",SUM(T63:T98))</f>
        <v>2</v>
      </c>
      <c r="U99" s="199">
        <f>IF(SUM(P63:P98)+SUM(R63:R98)=0,"",SUM(P63:P98)+SUM(R63:R98))</f>
        <v>2</v>
      </c>
      <c r="V99" s="150">
        <f>IF(SUM(V63:V98)=0,"",SUM(V63:V98))</f>
        <v>6</v>
      </c>
      <c r="W99" s="25">
        <f>IF(SUM(V63:V98)=0,"",SUM(V63:V98)*15)</f>
        <v>90</v>
      </c>
      <c r="X99" s="21">
        <f>IF(SUM(X63:X98)=0,"",SUM(X63:X98))</f>
        <v>9</v>
      </c>
      <c r="Y99" s="25">
        <f>IF(SUM(X63:X98)=0,"",SUM(X63:X98)*15)</f>
        <v>135</v>
      </c>
      <c r="Z99" s="21">
        <f>IF(SUM(Z63:Z98)=0,"",SUM(Z63:Z98))</f>
        <v>20</v>
      </c>
      <c r="AA99" s="199">
        <f>IF(SUM(V63:V98)+SUM(X63:X98)=0,"",SUM(V63:V98)+SUM(X63:X98))</f>
        <v>15</v>
      </c>
      <c r="AB99" s="150">
        <f>IF(SUM(AB63:AB98)=0,"",SUM(AB63:AB98))</f>
        <v>8</v>
      </c>
      <c r="AC99" s="25">
        <f>IF(SUM(AB63:AB98)=0,"",SUM(AB63:AB98)*15)</f>
        <v>120</v>
      </c>
      <c r="AD99" s="21">
        <f>IF(SUM(AD63:AD98)=0,"",SUM(AD63:AD98))</f>
        <v>8</v>
      </c>
      <c r="AE99" s="25">
        <f>IF(SUM(AD63:AD98)=0,"",SUM(AD63:AD98)*15)</f>
        <v>120</v>
      </c>
      <c r="AF99" s="151">
        <f>IF(SUM(AF63:AF98)=0,"",SUM(AF63:AF98))</f>
        <v>20</v>
      </c>
      <c r="AG99" s="199">
        <f>IF(SUM(AB63:AB98)+SUM(AD63:AD98)=0,"",SUM(AB63:AB98)+SUM(AD63:AD98))</f>
        <v>16</v>
      </c>
      <c r="AH99" s="150">
        <f>IF(SUM(AH63:AH98)=0,"",SUM(AH63:AH98))</f>
        <v>6</v>
      </c>
      <c r="AI99" s="25">
        <f>IF(SUM(AH63:AH98)=0,"",SUM(AH63:AH98)*15)</f>
        <v>90</v>
      </c>
      <c r="AJ99" s="21">
        <f>IF(SUM(AJ63:AJ98)=0,"",SUM(AJ63:AJ98))</f>
        <v>16</v>
      </c>
      <c r="AK99" s="25">
        <f>IF(SUM(AJ63:AJ98)=0,"",SUM(AJ63:AJ98)*15)</f>
        <v>240</v>
      </c>
      <c r="AL99" s="21">
        <f>IF(SUM(AL63:AL98)=0,"",SUM(AL63:AL98))</f>
        <v>30</v>
      </c>
      <c r="AM99" s="198">
        <f>IF(SUM(AH63:AH98)+SUM(AJ63:AJ98)=0,"",SUM(AH63:AH98)+SUM(AJ63:AJ98))</f>
        <v>22</v>
      </c>
      <c r="AN99" s="157">
        <f>IF(SUM(AN63:AN98)=0,"",SUM(AN63:AN98))</f>
        <v>21</v>
      </c>
      <c r="AO99" s="21">
        <f>IF(SUM(AN63:AN98)=0,"",SUM(AN63:AN98)*15)</f>
        <v>315</v>
      </c>
      <c r="AP99" s="21">
        <f>IF(SUM(AP63:AP98)=0,"",SUM(AP63:AP98))</f>
        <v>34</v>
      </c>
      <c r="AQ99" s="21">
        <f>IF(SUM(AP63:AP98)=0,"",SUM(AP63:AP98)*15)</f>
        <v>510</v>
      </c>
      <c r="AR99" s="21">
        <f>IF(SUM(AR63:AR98)=0,"",SUM(AR63:AR98))</f>
        <v>72</v>
      </c>
      <c r="AS99" s="158">
        <f>IF(SUM(AS63:AS98)=0,"",SUM(AS63:AS98))</f>
        <v>55</v>
      </c>
    </row>
    <row r="100" spans="1:45" s="66" customFormat="1" ht="21.95" customHeight="1" thickBot="1">
      <c r="A100" s="292"/>
      <c r="B100" s="217"/>
      <c r="C100" s="218" t="s">
        <v>22</v>
      </c>
      <c r="D100" s="219">
        <f>IF(SUM(D11:D25)+SUM(D29:D46)+SUM(D49:D59)+(SUM(D63:D98))=0,"",SUM(D11:D25)+SUM(D29:D46)+SUM(D49:D59)+SUM(D63:D98))</f>
        <v>15</v>
      </c>
      <c r="E100" s="220">
        <f>IF((SUM(D11:D25)+SUM(D29:D46)+SUM(D49:D59)+SUM(D63:D98))*15=0,"",(SUM(D11:D25)+SUM(D29:D46)+SUM(D49:D59)+SUM(D63:D98))*15)</f>
        <v>225</v>
      </c>
      <c r="F100" s="221">
        <f>IF(SUM(F11:F25)+SUM(F29:F46)+SUM(F49:F59)+(SUM(F63:F98))=0,"",SUM(F11:F25)+SUM(F29:F46)+SUM(F49:F59)+SUM(F63:F98))</f>
        <v>14</v>
      </c>
      <c r="G100" s="220">
        <f>IF((SUM(F11:F25)+SUM(F29:F46)+SUM(F49:F59)+SUM(F63:F98))*15=0,"",(SUM(F11:F25)+SUM(F29:F46)+SUM(F49:F59)+SUM(F63:F98))*15)</f>
        <v>210</v>
      </c>
      <c r="H100" s="221">
        <f>IF(SUM(H11:H25)+SUM(H29:H46)+SUM(H49:H59)+(SUM(H63:H98))=0,"",SUM(H11:H25)+SUM(H29:H46)+SUM(H49:H59)+SUM(H63:H98))</f>
        <v>30</v>
      </c>
      <c r="I100" s="222">
        <f>IF(SUM(D11:D25)+SUM(F11:F25)+SUM(D29:D46)+SUM(F29:F46)+SUM(D49:D59)+SUM(F49:F59)+SUM(D63:D98)+SUM(F63:F98)=0,"",SUM(D11:D25)+SUM(F11:F25)+SUM(D29:D46)+SUM(F29:F46)+SUM(D49:D59)+SUM(F49:F59)+SUM(D63:D98)+SUM(F63:F98))</f>
        <v>29</v>
      </c>
      <c r="J100" s="219">
        <f>IF(SUM(J11:J25)+SUM(J29:J46)+SUM(J49:J59)+(SUM(J63:J98))=0,"",SUM(J11:J25)+SUM(J29:J46)+SUM(J49:J59)+SUM(J63:J98))</f>
        <v>14</v>
      </c>
      <c r="K100" s="220">
        <f>IF((SUM(J11:J25)+SUM(J29:J46)+SUM(J49:J59)+SUM(J63:J98))*15=0,"",(SUM(J11:J25)+SUM(J29:J46)+SUM(J49:J59)+SUM(J63:J98))*15)</f>
        <v>210</v>
      </c>
      <c r="L100" s="221">
        <f>IF(SUM(L11:L25)+SUM(L29:L46)+SUM(L49:L59)+(SUM(L63:L98))=0,"",SUM(L11:L25)+SUM(L29:L46)+SUM(L49:L59)+SUM(L63:L98))</f>
        <v>9</v>
      </c>
      <c r="M100" s="220">
        <f>IF((SUM(L11:L25)+SUM(L29:L46)+SUM(L49:L59)+SUM(L63:L98))*15=0,"",(SUM(L11:L25)+SUM(L29:L46)+SUM(L49:L59)+SUM(L63:L98))*15)</f>
        <v>135</v>
      </c>
      <c r="N100" s="221">
        <f>IF(SUM(N11:N25)+SUM(N29:N46)+SUM(N49:N59)+(SUM(N63:N98))=0,"",SUM(N11:N25)+SUM(N29:N46)+SUM(N49:N59)+SUM(N63:N98))</f>
        <v>30</v>
      </c>
      <c r="O100" s="222">
        <f>IF(SUM(J11:J25)+SUM(L11:L25)+SUM(J29:J46)+SUM(L29:L46)+SUM(J49:J59)+SUM(L49:L59)+SUM(J63:J98)+SUM(L63:L98)=0,"",SUM(J11:J25)+SUM(L11:L25)+SUM(J29:J46)+SUM(L29:L46)+SUM(J49:J59)+SUM(L49:L59)+SUM(J63:J98)+SUM(L63:L98))</f>
        <v>23</v>
      </c>
      <c r="P100" s="219">
        <f>IF(SUM(P11:P25)+SUM(P29:P46)+SUM(P49:P59)+(SUM(P63:P98))=0,"",SUM(P11:P25)+SUM(P29:P46)+SUM(P49:P59)+SUM(P63:P98))</f>
        <v>14</v>
      </c>
      <c r="Q100" s="220">
        <f>IF((SUM(P11:P25)+SUM(P29:P46)+SUM(P49:P59)+SUM(P63:P98))*15=0,"",(SUM(P11:P25)+SUM(P29:P46)+SUM(P49:P59)+SUM(P63:P98))*15)</f>
        <v>210</v>
      </c>
      <c r="R100" s="221">
        <f>IF(SUM(R11:R25)+SUM(R29:R46)+SUM(R49:R59)+(SUM(R63:R98))=0,"",SUM(R11:R25)+SUM(R29:R46)+SUM(R49:R59)+SUM(R63:R98))</f>
        <v>6</v>
      </c>
      <c r="S100" s="220">
        <f>IF((SUM(R11:R25)+SUM(R29:R46)+SUM(R49:R59)+SUM(R63:R98))*15=0,"",(SUM(R11:R25)+SUM(R29:R46)+SUM(R49:R59)+SUM(R63:R98))*15)</f>
        <v>90</v>
      </c>
      <c r="T100" s="221">
        <f>IF(SUM(T11:T25)+SUM(T29:T46)+SUM(T49:T59)+(SUM(T63:T98))=0,"",SUM(T11:T25)+SUM(T29:T46)+SUM(T49:T59)+SUM(T63:T98))</f>
        <v>30</v>
      </c>
      <c r="U100" s="222">
        <f>IF(SUM(P11:P25)+SUM(R11:R25)+SUM(P29:P46)+SUM(R29:R46)+SUM(P49:P59)+SUM(R49:R59)+SUM(P63:P98)+SUM(R63:R98)=0,"",SUM(P11:P25)+SUM(R11:R25)+SUM(P29:P46)+SUM(R29:R46)+SUM(P49:P59)+SUM(R49:R59)+SUM(P63:P98)+SUM(R63:R98))</f>
        <v>20</v>
      </c>
      <c r="V100" s="219">
        <f>IF(SUM(V11:V25)+SUM(V29:V46)+SUM(V49:V59)+(SUM(V63:V98))=0,"",SUM(V11:V25)+SUM(V29:V46)+SUM(V49:V59)+SUM(V63:V98))</f>
        <v>12</v>
      </c>
      <c r="W100" s="220">
        <v>183</v>
      </c>
      <c r="X100" s="221">
        <f>IF(SUM(X11:X25)+SUM(X29:X46)+SUM(X49:X59)+(SUM(X63:X98))=0,"",SUM(X11:X25)+SUM(X29:X46)+SUM(X49:X59)+SUM(X63:X98))</f>
        <v>12</v>
      </c>
      <c r="Y100" s="220">
        <v>177</v>
      </c>
      <c r="Z100" s="221">
        <f>IF(SUM(Z11:Z25)+SUM(Z29:Z46)+SUM(Z49:Z59)+(SUM(Z63:Z98))=0,"",SUM(Z11:Z25)+SUM(Z29:Z46)+SUM(Z49:Z59)+SUM(Z63:Z98))</f>
        <v>30</v>
      </c>
      <c r="AA100" s="222">
        <f>IF(SUM(V11:V25)+SUM(X11:X25)+SUM(V29:V46)+SUM(X29:X46)+SUM(V49:V59)+SUM(X49:X59)+SUM(V63:V98)+SUM(X63:X98)=0,"",SUM(V11:V25)+SUM(X11:X25)+SUM(V29:V46)+SUM(X29:X46)+SUM(V49:V59)+SUM(X49:X59)+SUM(V63:V98)+SUM(X63:X98))</f>
        <v>24</v>
      </c>
      <c r="AB100" s="219">
        <f>IF(SUM(AB11:AB25)+SUM(AB29:AB46)+SUM(AB49:AB59)+(SUM(AB63:AB98))=0,"",SUM(AB11:AB25)+SUM(AB29:AB46)+SUM(AB49:AB59)+SUM(AB63:AB98))</f>
        <v>12</v>
      </c>
      <c r="AC100" s="220">
        <f>IF((SUM(AB11:AB25)+SUM(AB29:AB46)+SUM(AB49:AB59)+SUM(AB63:AB98))*15=0,"",(SUM(AB11:AB25)+SUM(AB29:AB46)+SUM(AB49:AB59)+SUM(AB63:AB98))*15)</f>
        <v>180</v>
      </c>
      <c r="AD100" s="221">
        <f>IF(SUM(AD11:AD25)+SUM(AD29:AD46)+SUM(AD49:AD59)+(SUM(AD63:AD98))=0,"",SUM(AD11:AD25)+SUM(AD29:AD46)+SUM(AD49:AD59)+SUM(AD63:AD98))</f>
        <v>10</v>
      </c>
      <c r="AE100" s="220">
        <f>IF((SUM(AD11:AD25)+SUM(AD29:AD46)+SUM(AD49:AD59)+SUM(AD63:AD98))*15=0,"",(SUM(AD11:AD25)+SUM(AD29:AD46)+SUM(AD49:AD59)+SUM(AD63:AD98))*15)</f>
        <v>150</v>
      </c>
      <c r="AF100" s="221">
        <f>IF(SUM(AF11:AF25)+SUM(AF29:AF46)+SUM(AF49:AF59)+(SUM(AF63:AF98))=0,"",SUM(AF11:AF25)+SUM(AF29:AF46)+SUM(AF49:AF59)+SUM(AF63:AF98))</f>
        <v>30</v>
      </c>
      <c r="AG100" s="222">
        <f>IF(SUM(AB11:AB25)+SUM(AD11:AD25)+SUM(AB29:AB46)+SUM(AD29:AD46)+SUM(AB49:AB59)+SUM(AD49:AD59)+SUM(AB63:AB98)+SUM(AD63:AD98)=0,"",SUM(AB11:AB25)+SUM(AD11:AD25)+SUM(AB29:AB46)+SUM(AD29:AD46)+SUM(AB49:AB59)+SUM(AD49:AD59)+SUM(AB63:AB98)+SUM(AD63:AD98))</f>
        <v>22</v>
      </c>
      <c r="AH100" s="219">
        <f>IF(SUM(AH11:AH25)+SUM(AH29:AH46)+SUM(AH49:AH59)+(SUM(AH63:AH98))=0,"",SUM(AH11:AH25)+SUM(AH29:AH46)+SUM(AH49:AH59)+SUM(AH63:AH98))</f>
        <v>6</v>
      </c>
      <c r="AI100" s="220">
        <f>IF((SUM(AH11:AH25)+SUM(AH29:AH46)+SUM(AH49:AH59)+SUM(AH63:AH98))*15=0,"",(SUM(AH11:AH25)+SUM(AH29:AH46)+SUM(AH49:AH59)+SUM(AH63:AH98))*15)</f>
        <v>90</v>
      </c>
      <c r="AJ100" s="221">
        <f>IF(SUM(AJ11:AJ25)+SUM(AJ29:AJ46)+SUM(AJ49:AJ59)+(SUM(AJ63:AJ98))=0,"",SUM(AJ11:AJ25)+SUM(AJ29:AJ46)+SUM(AJ49:AJ59)+SUM(AJ63:AJ98))</f>
        <v>16</v>
      </c>
      <c r="AK100" s="220">
        <f>IF((SUM(AJ11:AJ25)+SUM(AJ29:AJ46)+SUM(AJ49:AJ59)+SUM(AJ63:AJ98))*15=0,"",(SUM(AJ11:AJ25)+SUM(AJ29:AJ46)+SUM(AJ49:AJ59)+SUM(AJ63:AJ98))*15)</f>
        <v>240</v>
      </c>
      <c r="AL100" s="221">
        <f>IF(SUM(AL11:AL25)+SUM(AL29:AL46)+SUM(AL49:AL59)+(SUM(AL63:AL98))=0,"",SUM(AL11:AL25)+SUM(AL29:AL46)+SUM(AL49:AL59)+SUM(AL63:AL98))</f>
        <v>30</v>
      </c>
      <c r="AM100" s="222">
        <f>IF(SUM(AH11:AH25)+SUM(AJ11:AJ25)+SUM(AH29:AH46)+SUM(AJ29:AJ46)+SUM(AH49:AH59)+SUM(AJ49:AJ59)+SUM(AH63:AH98)+SUM(AJ63:AJ98)=0,"",SUM(AH11:AH25)+SUM(AJ11:AJ25)+SUM(AH29:AH46)+SUM(AJ29:AJ46)+SUM(AH49:AH59)+SUM(AJ49:AJ59)+SUM(AH63:AH98)+SUM(AJ63:AJ98))</f>
        <v>22</v>
      </c>
      <c r="AN100" s="219">
        <f t="shared" ref="AN100:AS100" si="67">IF(SUM(AN11:AN25)+SUM(AN29:AN46)+SUM(AN49:AN59)+(SUM(AN63:AN98))=0,"",SUM(AN11:AN25)+SUM(AN29:AN46)+SUM(AN49:AN59)+SUM(AN63:AN98))</f>
        <v>73</v>
      </c>
      <c r="AO100" s="219">
        <f t="shared" si="67"/>
        <v>1098</v>
      </c>
      <c r="AP100" s="221">
        <f t="shared" si="67"/>
        <v>67</v>
      </c>
      <c r="AQ100" s="221">
        <f t="shared" si="67"/>
        <v>1002</v>
      </c>
      <c r="AR100" s="221">
        <f t="shared" si="67"/>
        <v>180</v>
      </c>
      <c r="AS100" s="223">
        <f t="shared" si="67"/>
        <v>140</v>
      </c>
    </row>
    <row r="101" spans="1:45" ht="15.75" customHeight="1">
      <c r="A101" s="282" t="s">
        <v>10</v>
      </c>
      <c r="B101" s="159"/>
      <c r="C101" s="99" t="s">
        <v>23</v>
      </c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441"/>
      <c r="X101" s="441"/>
      <c r="Y101" s="441"/>
      <c r="Z101" s="441"/>
      <c r="AA101" s="441"/>
      <c r="AB101" s="441"/>
      <c r="AC101" s="441"/>
      <c r="AD101" s="441"/>
      <c r="AE101" s="441"/>
      <c r="AF101" s="441"/>
      <c r="AG101" s="441"/>
      <c r="AH101" s="441"/>
      <c r="AI101" s="441"/>
      <c r="AJ101" s="441"/>
      <c r="AK101" s="441"/>
      <c r="AL101" s="441"/>
      <c r="AM101" s="442"/>
      <c r="AN101" s="224"/>
      <c r="AO101" s="225"/>
      <c r="AP101" s="225"/>
      <c r="AQ101" s="225"/>
      <c r="AR101" s="225"/>
      <c r="AS101" s="226"/>
    </row>
    <row r="102" spans="1:45" s="335" customFormat="1" ht="15.75" customHeight="1">
      <c r="A102" s="280" t="s">
        <v>301</v>
      </c>
      <c r="B102" s="15" t="s">
        <v>260</v>
      </c>
      <c r="C102" s="13" t="s">
        <v>328</v>
      </c>
      <c r="D102" s="90"/>
      <c r="E102" s="14" t="str">
        <f>IF(D102*15=0,"",D102*15)</f>
        <v/>
      </c>
      <c r="F102" s="23">
        <v>4</v>
      </c>
      <c r="G102" s="14">
        <f>IF(F102*15=0,"",F102*15)</f>
        <v>60</v>
      </c>
      <c r="H102" s="227" t="s">
        <v>24</v>
      </c>
      <c r="I102" s="38" t="s">
        <v>117</v>
      </c>
      <c r="J102" s="24"/>
      <c r="K102" s="14" t="str">
        <f>IF(J102*15=0,"",J102*15)</f>
        <v/>
      </c>
      <c r="L102" s="23"/>
      <c r="M102" s="14" t="str">
        <f>IF(L102*15=0,"",L102*15)</f>
        <v/>
      </c>
      <c r="N102" s="227" t="s">
        <v>24</v>
      </c>
      <c r="O102" s="38"/>
      <c r="P102" s="24"/>
      <c r="Q102" s="14" t="str">
        <f>IF(P102*15=0,"",P102*15)</f>
        <v/>
      </c>
      <c r="R102" s="23"/>
      <c r="S102" s="14" t="str">
        <f>IF(R102*15=0,"",R102*15)</f>
        <v/>
      </c>
      <c r="T102" s="227" t="s">
        <v>24</v>
      </c>
      <c r="U102" s="38"/>
      <c r="V102" s="24"/>
      <c r="W102" s="14" t="str">
        <f>IF(V102*15=0,"",V102*15)</f>
        <v/>
      </c>
      <c r="X102" s="23"/>
      <c r="Y102" s="14" t="str">
        <f>IF(X102*15=0,"",X102*15)</f>
        <v/>
      </c>
      <c r="Z102" s="227" t="s">
        <v>24</v>
      </c>
      <c r="AA102" s="38"/>
      <c r="AB102" s="24"/>
      <c r="AC102" s="14" t="str">
        <f>IF(AB102*15=0,"",AB102*15)</f>
        <v/>
      </c>
      <c r="AD102" s="23"/>
      <c r="AE102" s="14" t="str">
        <f>IF(AD102*15=0,"",AD102*15)</f>
        <v/>
      </c>
      <c r="AF102" s="227" t="s">
        <v>24</v>
      </c>
      <c r="AG102" s="38"/>
      <c r="AH102" s="24"/>
      <c r="AI102" s="14" t="str">
        <f>IF(AH102*15=0,"",AH102*15)</f>
        <v/>
      </c>
      <c r="AJ102" s="23"/>
      <c r="AK102" s="14" t="str">
        <f>IF(AJ102*15=0,"",AJ102*15)</f>
        <v/>
      </c>
      <c r="AL102" s="227" t="s">
        <v>24</v>
      </c>
      <c r="AM102" s="76"/>
      <c r="AN102" s="16" t="str">
        <f>IF(D102+J102+P102+V102+AB102+AH102=0,"",D102+J102+P102+V102+AB102+AH102)</f>
        <v/>
      </c>
      <c r="AO102" s="14" t="str">
        <f>IF((D102+J102+P102+V102+AB102+AH102)*15=0,"",(D102+J102+P102+V102+AB102+AH102)*15)</f>
        <v/>
      </c>
      <c r="AP102" s="17">
        <f>IF(F102=0,"",F102)</f>
        <v>4</v>
      </c>
      <c r="AQ102" s="14">
        <f>IF((F102+L102+R102+X102+AD102+AJ102)*15=0,"",(F102+L102+R102+X102+AD102+AJ102)*15)</f>
        <v>60</v>
      </c>
      <c r="AR102" s="227" t="s">
        <v>24</v>
      </c>
      <c r="AS102" s="18">
        <f>IF(D102+F102=0,"",D102+F102)</f>
        <v>4</v>
      </c>
    </row>
    <row r="103" spans="1:45" s="335" customFormat="1" ht="15.75" customHeight="1">
      <c r="A103" s="280" t="s">
        <v>324</v>
      </c>
      <c r="B103" s="15" t="s">
        <v>260</v>
      </c>
      <c r="C103" s="13" t="s">
        <v>330</v>
      </c>
      <c r="D103" s="90"/>
      <c r="E103" s="14"/>
      <c r="F103" s="23"/>
      <c r="G103" s="14"/>
      <c r="H103" s="227" t="s">
        <v>24</v>
      </c>
      <c r="I103" s="38"/>
      <c r="J103" s="24"/>
      <c r="K103" s="14"/>
      <c r="L103" s="23">
        <v>4</v>
      </c>
      <c r="M103" s="14">
        <f>IF(L103*15=0,"",L103*15)</f>
        <v>60</v>
      </c>
      <c r="N103" s="227" t="s">
        <v>24</v>
      </c>
      <c r="O103" s="38" t="s">
        <v>117</v>
      </c>
      <c r="P103" s="24"/>
      <c r="Q103" s="14"/>
      <c r="R103" s="23"/>
      <c r="S103" s="14" t="str">
        <f>IF(R103*15=0,"",R103*15)</f>
        <v/>
      </c>
      <c r="T103" s="227" t="s">
        <v>24</v>
      </c>
      <c r="U103" s="38"/>
      <c r="V103" s="24"/>
      <c r="W103" s="14"/>
      <c r="X103" s="23"/>
      <c r="Y103" s="14" t="str">
        <f>IF(X103*15=0,"",X103*15)</f>
        <v/>
      </c>
      <c r="Z103" s="227" t="s">
        <v>24</v>
      </c>
      <c r="AA103" s="38"/>
      <c r="AB103" s="24"/>
      <c r="AC103" s="14"/>
      <c r="AD103" s="23"/>
      <c r="AE103" s="14" t="str">
        <f>IF(AD103*15=0,"",AD103*15)</f>
        <v/>
      </c>
      <c r="AF103" s="227" t="s">
        <v>24</v>
      </c>
      <c r="AG103" s="38"/>
      <c r="AH103" s="24"/>
      <c r="AI103" s="14"/>
      <c r="AJ103" s="23"/>
      <c r="AK103" s="14"/>
      <c r="AL103" s="227" t="s">
        <v>24</v>
      </c>
      <c r="AM103" s="76"/>
      <c r="AN103" s="16"/>
      <c r="AO103" s="14"/>
      <c r="AP103" s="17"/>
      <c r="AQ103" s="14"/>
      <c r="AR103" s="227"/>
      <c r="AS103" s="18"/>
    </row>
    <row r="104" spans="1:45" s="335" customFormat="1" ht="15.75" customHeight="1">
      <c r="A104" s="280" t="s">
        <v>325</v>
      </c>
      <c r="B104" s="15" t="s">
        <v>260</v>
      </c>
      <c r="C104" s="13" t="s">
        <v>329</v>
      </c>
      <c r="D104" s="90"/>
      <c r="E104" s="14"/>
      <c r="F104" s="23"/>
      <c r="G104" s="14"/>
      <c r="H104" s="227" t="s">
        <v>24</v>
      </c>
      <c r="I104" s="38"/>
      <c r="J104" s="24"/>
      <c r="K104" s="14"/>
      <c r="L104" s="23"/>
      <c r="M104" s="14" t="str">
        <f>IF(L104*15=0,"",L104*15)</f>
        <v/>
      </c>
      <c r="N104" s="227" t="s">
        <v>24</v>
      </c>
      <c r="O104" s="38"/>
      <c r="P104" s="24"/>
      <c r="Q104" s="14"/>
      <c r="R104" s="23">
        <v>4</v>
      </c>
      <c r="S104" s="14">
        <f>IF(R104*15=0,"",R104*15)</f>
        <v>60</v>
      </c>
      <c r="T104" s="227" t="s">
        <v>24</v>
      </c>
      <c r="U104" s="38" t="s">
        <v>117</v>
      </c>
      <c r="V104" s="24"/>
      <c r="W104" s="14"/>
      <c r="X104" s="23"/>
      <c r="Y104" s="14" t="str">
        <f>IF(X104*15=0,"",X104*15)</f>
        <v/>
      </c>
      <c r="Z104" s="227" t="s">
        <v>24</v>
      </c>
      <c r="AA104" s="38"/>
      <c r="AB104" s="24"/>
      <c r="AC104" s="14"/>
      <c r="AD104" s="23"/>
      <c r="AE104" s="14" t="str">
        <f>IF(AD104*15=0,"",AD104*15)</f>
        <v/>
      </c>
      <c r="AF104" s="227" t="s">
        <v>24</v>
      </c>
      <c r="AG104" s="38"/>
      <c r="AH104" s="24"/>
      <c r="AI104" s="14"/>
      <c r="AJ104" s="23"/>
      <c r="AK104" s="14"/>
      <c r="AL104" s="227" t="s">
        <v>24</v>
      </c>
      <c r="AM104" s="76"/>
      <c r="AN104" s="16"/>
      <c r="AO104" s="14"/>
      <c r="AP104" s="17"/>
      <c r="AQ104" s="14"/>
      <c r="AR104" s="227"/>
      <c r="AS104" s="18"/>
    </row>
    <row r="105" spans="1:45" s="335" customFormat="1" ht="15.75" customHeight="1">
      <c r="A105" s="280" t="s">
        <v>326</v>
      </c>
      <c r="B105" s="15" t="s">
        <v>260</v>
      </c>
      <c r="C105" s="13" t="s">
        <v>331</v>
      </c>
      <c r="D105" s="90"/>
      <c r="E105" s="14"/>
      <c r="F105" s="23"/>
      <c r="G105" s="14"/>
      <c r="H105" s="227" t="s">
        <v>24</v>
      </c>
      <c r="I105" s="38"/>
      <c r="J105" s="24"/>
      <c r="K105" s="14"/>
      <c r="L105" s="23"/>
      <c r="M105" s="14" t="str">
        <f>IF(L105*15=0,"",L105*15)</f>
        <v/>
      </c>
      <c r="N105" s="227" t="s">
        <v>24</v>
      </c>
      <c r="O105" s="38"/>
      <c r="P105" s="24"/>
      <c r="Q105" s="14"/>
      <c r="R105" s="23"/>
      <c r="S105" s="14" t="str">
        <f>IF(R105*15=0,"",R105*15)</f>
        <v/>
      </c>
      <c r="T105" s="227" t="s">
        <v>24</v>
      </c>
      <c r="U105" s="38"/>
      <c r="V105" s="24"/>
      <c r="W105" s="14"/>
      <c r="X105" s="23">
        <v>4</v>
      </c>
      <c r="Y105" s="14">
        <f>IF(X105*15=0,"",X105*15)</f>
        <v>60</v>
      </c>
      <c r="Z105" s="227" t="s">
        <v>24</v>
      </c>
      <c r="AA105" s="38" t="s">
        <v>117</v>
      </c>
      <c r="AB105" s="24"/>
      <c r="AC105" s="14"/>
      <c r="AD105" s="23"/>
      <c r="AE105" s="14" t="str">
        <f>IF(AD105*15=0,"",AD105*15)</f>
        <v/>
      </c>
      <c r="AF105" s="227" t="s">
        <v>24</v>
      </c>
      <c r="AG105" s="38"/>
      <c r="AH105" s="24"/>
      <c r="AI105" s="14"/>
      <c r="AJ105" s="23"/>
      <c r="AK105" s="14"/>
      <c r="AL105" s="227" t="s">
        <v>24</v>
      </c>
      <c r="AM105" s="76"/>
      <c r="AN105" s="16"/>
      <c r="AO105" s="14"/>
      <c r="AP105" s="17"/>
      <c r="AQ105" s="14"/>
      <c r="AR105" s="227"/>
      <c r="AS105" s="18"/>
    </row>
    <row r="106" spans="1:45" s="335" customFormat="1" ht="15.75" customHeight="1">
      <c r="A106" s="280" t="s">
        <v>327</v>
      </c>
      <c r="B106" s="15" t="s">
        <v>260</v>
      </c>
      <c r="C106" s="13" t="s">
        <v>332</v>
      </c>
      <c r="D106" s="90"/>
      <c r="E106" s="14"/>
      <c r="F106" s="23"/>
      <c r="G106" s="14"/>
      <c r="H106" s="227" t="s">
        <v>24</v>
      </c>
      <c r="I106" s="38"/>
      <c r="J106" s="24"/>
      <c r="K106" s="14"/>
      <c r="L106" s="23"/>
      <c r="M106" s="14" t="str">
        <f>IF(L106*15=0,"",L106*15)</f>
        <v/>
      </c>
      <c r="N106" s="227" t="s">
        <v>24</v>
      </c>
      <c r="O106" s="38"/>
      <c r="P106" s="24"/>
      <c r="Q106" s="14"/>
      <c r="R106" s="23"/>
      <c r="S106" s="14" t="str">
        <f>IF(R106*15=0,"",R106*15)</f>
        <v/>
      </c>
      <c r="T106" s="227" t="s">
        <v>24</v>
      </c>
      <c r="U106" s="38"/>
      <c r="V106" s="24"/>
      <c r="W106" s="14"/>
      <c r="X106" s="23"/>
      <c r="Y106" s="14"/>
      <c r="Z106" s="227" t="s">
        <v>24</v>
      </c>
      <c r="AA106" s="38"/>
      <c r="AB106" s="24"/>
      <c r="AC106" s="14"/>
      <c r="AD106" s="23">
        <v>4</v>
      </c>
      <c r="AE106" s="14">
        <f>IF(AD106*15=0,"",AD106*15)</f>
        <v>60</v>
      </c>
      <c r="AF106" s="227" t="s">
        <v>24</v>
      </c>
      <c r="AG106" s="38" t="s">
        <v>117</v>
      </c>
      <c r="AH106" s="24"/>
      <c r="AI106" s="14"/>
      <c r="AJ106" s="23"/>
      <c r="AK106" s="14"/>
      <c r="AL106" s="227" t="s">
        <v>24</v>
      </c>
      <c r="AM106" s="76"/>
      <c r="AN106" s="16"/>
      <c r="AO106" s="14"/>
      <c r="AP106" s="17"/>
      <c r="AQ106" s="14"/>
      <c r="AR106" s="227"/>
      <c r="AS106" s="18"/>
    </row>
    <row r="107" spans="1:45" ht="15.75" customHeight="1">
      <c r="A107" s="280" t="s">
        <v>288</v>
      </c>
      <c r="B107" s="15" t="s">
        <v>260</v>
      </c>
      <c r="C107" s="13" t="s">
        <v>111</v>
      </c>
      <c r="D107" s="90"/>
      <c r="E107" s="14" t="str">
        <f t="shared" ref="E107:E120" si="68">IF(D107*15=0,"",D107*15)</f>
        <v/>
      </c>
      <c r="F107" s="23">
        <v>2</v>
      </c>
      <c r="G107" s="14">
        <f t="shared" ref="G107:G120" si="69">IF(F107*15=0,"",F107*15)</f>
        <v>30</v>
      </c>
      <c r="H107" s="227" t="s">
        <v>24</v>
      </c>
      <c r="I107" s="38" t="s">
        <v>117</v>
      </c>
      <c r="J107" s="24"/>
      <c r="K107" s="14" t="str">
        <f t="shared" ref="K107:K120" si="70">IF(J107*15=0,"",J107*15)</f>
        <v/>
      </c>
      <c r="L107" s="23"/>
      <c r="M107" s="14" t="str">
        <f t="shared" ref="M107:M120" si="71">IF(L107*15=0,"",L107*15)</f>
        <v/>
      </c>
      <c r="N107" s="227" t="s">
        <v>24</v>
      </c>
      <c r="O107" s="38"/>
      <c r="P107" s="24"/>
      <c r="Q107" s="14" t="str">
        <f t="shared" ref="Q107:Q120" si="72">IF(P107*15=0,"",P107*15)</f>
        <v/>
      </c>
      <c r="R107" s="23"/>
      <c r="S107" s="14" t="str">
        <f t="shared" ref="S107:S120" si="73">IF(R107*15=0,"",R107*15)</f>
        <v/>
      </c>
      <c r="T107" s="227" t="s">
        <v>24</v>
      </c>
      <c r="U107" s="38"/>
      <c r="V107" s="24"/>
      <c r="W107" s="14" t="str">
        <f t="shared" ref="W107:W120" si="74">IF(V107*15=0,"",V107*15)</f>
        <v/>
      </c>
      <c r="X107" s="23"/>
      <c r="Y107" s="14" t="str">
        <f t="shared" ref="Y107:Y120" si="75">IF(X107*15=0,"",X107*15)</f>
        <v/>
      </c>
      <c r="Z107" s="227" t="s">
        <v>24</v>
      </c>
      <c r="AA107" s="38"/>
      <c r="AB107" s="24"/>
      <c r="AC107" s="14" t="str">
        <f t="shared" ref="AC107:AC120" si="76">IF(AB107*15=0,"",AB107*15)</f>
        <v/>
      </c>
      <c r="AD107" s="23"/>
      <c r="AE107" s="14" t="str">
        <f t="shared" ref="AE107:AE120" si="77">IF(AD107*15=0,"",AD107*15)</f>
        <v/>
      </c>
      <c r="AF107" s="227" t="s">
        <v>24</v>
      </c>
      <c r="AG107" s="38"/>
      <c r="AH107" s="24"/>
      <c r="AI107" s="14" t="str">
        <f t="shared" ref="AI107:AI120" si="78">IF(AH107*15=0,"",AH107*15)</f>
        <v/>
      </c>
      <c r="AJ107" s="23"/>
      <c r="AK107" s="14" t="str">
        <f t="shared" ref="AK107:AK120" si="79">IF(AJ107*15=0,"",AJ107*15)</f>
        <v/>
      </c>
      <c r="AL107" s="227" t="s">
        <v>24</v>
      </c>
      <c r="AM107" s="76"/>
      <c r="AN107" s="16" t="str">
        <f t="shared" ref="AN107:AN120" si="80">IF(D107+J107+P107+V107+AB107+AH107=0,"",D107+J107+P107+V107+AB107+AH107)</f>
        <v/>
      </c>
      <c r="AO107" s="14" t="str">
        <f t="shared" ref="AO107:AO120" si="81">IF((D107+J107+P107+V107+AB107+AH107)*15=0,"",(D107+J107+P107+V107+AB107+AH107)*15)</f>
        <v/>
      </c>
      <c r="AP107" s="17">
        <f t="shared" ref="AP107:AP120" si="82">IF(F107+L107+R107+X107+AD107+AJ107=0,"",F107+L107+R107+X107+AD107+AJ107)</f>
        <v>2</v>
      </c>
      <c r="AQ107" s="14">
        <f t="shared" ref="AQ107:AQ120" si="83">IF((F107+L107+R107+X107+AD107+AJ107)*15=0,"",(F107+L107+R107+X107+AD107+AJ107)*15)</f>
        <v>30</v>
      </c>
      <c r="AR107" s="227" t="s">
        <v>24</v>
      </c>
      <c r="AS107" s="18">
        <f t="shared" ref="AS107:AS120" si="84">IF(D107+F107+J107+L107+P107+R107+V107+X107+AB107+AD107+AH107+AJ107=0,"",D107+F107+J107+L107+P107+R107+V107+X107+AB107+AD107+AH107+AJ107)</f>
        <v>2</v>
      </c>
    </row>
    <row r="108" spans="1:45" ht="15.75" customHeight="1">
      <c r="A108" s="280" t="s">
        <v>289</v>
      </c>
      <c r="B108" s="15" t="s">
        <v>260</v>
      </c>
      <c r="C108" s="13" t="s">
        <v>112</v>
      </c>
      <c r="D108" s="90"/>
      <c r="E108" s="14" t="str">
        <f t="shared" si="68"/>
        <v/>
      </c>
      <c r="F108" s="23"/>
      <c r="G108" s="14" t="str">
        <f t="shared" si="69"/>
        <v/>
      </c>
      <c r="H108" s="227" t="s">
        <v>24</v>
      </c>
      <c r="I108" s="38"/>
      <c r="J108" s="24"/>
      <c r="K108" s="14" t="str">
        <f t="shared" si="70"/>
        <v/>
      </c>
      <c r="L108" s="23">
        <v>2</v>
      </c>
      <c r="M108" s="14">
        <f t="shared" si="71"/>
        <v>30</v>
      </c>
      <c r="N108" s="227" t="s">
        <v>24</v>
      </c>
      <c r="O108" s="38" t="s">
        <v>117</v>
      </c>
      <c r="P108" s="24"/>
      <c r="Q108" s="14" t="str">
        <f t="shared" si="72"/>
        <v/>
      </c>
      <c r="R108" s="23"/>
      <c r="S108" s="14" t="str">
        <f t="shared" si="73"/>
        <v/>
      </c>
      <c r="T108" s="227" t="s">
        <v>24</v>
      </c>
      <c r="U108" s="38"/>
      <c r="V108" s="24"/>
      <c r="W108" s="14" t="str">
        <f t="shared" si="74"/>
        <v/>
      </c>
      <c r="X108" s="23"/>
      <c r="Y108" s="14" t="str">
        <f t="shared" si="75"/>
        <v/>
      </c>
      <c r="Z108" s="227" t="s">
        <v>24</v>
      </c>
      <c r="AA108" s="38"/>
      <c r="AB108" s="24"/>
      <c r="AC108" s="14" t="str">
        <f t="shared" si="76"/>
        <v/>
      </c>
      <c r="AD108" s="23"/>
      <c r="AE108" s="14" t="str">
        <f t="shared" si="77"/>
        <v/>
      </c>
      <c r="AF108" s="227" t="s">
        <v>24</v>
      </c>
      <c r="AG108" s="38"/>
      <c r="AH108" s="24"/>
      <c r="AI108" s="14" t="str">
        <f t="shared" si="78"/>
        <v/>
      </c>
      <c r="AJ108" s="23"/>
      <c r="AK108" s="14" t="str">
        <f t="shared" si="79"/>
        <v/>
      </c>
      <c r="AL108" s="227" t="s">
        <v>24</v>
      </c>
      <c r="AM108" s="76"/>
      <c r="AN108" s="16" t="str">
        <f t="shared" si="80"/>
        <v/>
      </c>
      <c r="AO108" s="14" t="str">
        <f t="shared" si="81"/>
        <v/>
      </c>
      <c r="AP108" s="17">
        <f t="shared" si="82"/>
        <v>2</v>
      </c>
      <c r="AQ108" s="14">
        <f t="shared" si="83"/>
        <v>30</v>
      </c>
      <c r="AR108" s="227" t="s">
        <v>24</v>
      </c>
      <c r="AS108" s="18">
        <f t="shared" si="84"/>
        <v>2</v>
      </c>
    </row>
    <row r="109" spans="1:45" ht="15.75" customHeight="1">
      <c r="A109" s="280" t="s">
        <v>290</v>
      </c>
      <c r="B109" s="15" t="s">
        <v>260</v>
      </c>
      <c r="C109" s="13" t="s">
        <v>113</v>
      </c>
      <c r="D109" s="90"/>
      <c r="E109" s="14" t="str">
        <f t="shared" si="68"/>
        <v/>
      </c>
      <c r="F109" s="23"/>
      <c r="G109" s="14" t="str">
        <f t="shared" si="69"/>
        <v/>
      </c>
      <c r="H109" s="227" t="s">
        <v>24</v>
      </c>
      <c r="I109" s="38"/>
      <c r="J109" s="24"/>
      <c r="K109" s="14" t="str">
        <f t="shared" si="70"/>
        <v/>
      </c>
      <c r="L109" s="23"/>
      <c r="M109" s="14" t="str">
        <f t="shared" si="71"/>
        <v/>
      </c>
      <c r="N109" s="227" t="s">
        <v>24</v>
      </c>
      <c r="O109" s="38"/>
      <c r="P109" s="24"/>
      <c r="Q109" s="14" t="str">
        <f t="shared" si="72"/>
        <v/>
      </c>
      <c r="R109" s="23">
        <v>2</v>
      </c>
      <c r="S109" s="14">
        <f t="shared" si="73"/>
        <v>30</v>
      </c>
      <c r="T109" s="227" t="s">
        <v>24</v>
      </c>
      <c r="U109" s="38" t="s">
        <v>117</v>
      </c>
      <c r="V109" s="24"/>
      <c r="W109" s="14" t="str">
        <f t="shared" si="74"/>
        <v/>
      </c>
      <c r="X109" s="23"/>
      <c r="Y109" s="14" t="str">
        <f t="shared" si="75"/>
        <v/>
      </c>
      <c r="Z109" s="227" t="s">
        <v>24</v>
      </c>
      <c r="AA109" s="38"/>
      <c r="AB109" s="24"/>
      <c r="AC109" s="14" t="str">
        <f t="shared" si="76"/>
        <v/>
      </c>
      <c r="AD109" s="23"/>
      <c r="AE109" s="14" t="str">
        <f t="shared" si="77"/>
        <v/>
      </c>
      <c r="AF109" s="227" t="s">
        <v>24</v>
      </c>
      <c r="AG109" s="38"/>
      <c r="AH109" s="24"/>
      <c r="AI109" s="14" t="str">
        <f t="shared" si="78"/>
        <v/>
      </c>
      <c r="AJ109" s="23"/>
      <c r="AK109" s="14" t="str">
        <f t="shared" si="79"/>
        <v/>
      </c>
      <c r="AL109" s="227" t="s">
        <v>24</v>
      </c>
      <c r="AM109" s="76"/>
      <c r="AN109" s="16" t="str">
        <f t="shared" si="80"/>
        <v/>
      </c>
      <c r="AO109" s="14" t="str">
        <f t="shared" si="81"/>
        <v/>
      </c>
      <c r="AP109" s="17">
        <f t="shared" si="82"/>
        <v>2</v>
      </c>
      <c r="AQ109" s="14">
        <f t="shared" si="83"/>
        <v>30</v>
      </c>
      <c r="AR109" s="227" t="s">
        <v>24</v>
      </c>
      <c r="AS109" s="18">
        <f t="shared" si="84"/>
        <v>2</v>
      </c>
    </row>
    <row r="110" spans="1:45" ht="15.75" customHeight="1">
      <c r="A110" s="280" t="s">
        <v>291</v>
      </c>
      <c r="B110" s="15" t="s">
        <v>260</v>
      </c>
      <c r="C110" s="13" t="s">
        <v>114</v>
      </c>
      <c r="D110" s="90"/>
      <c r="E110" s="14" t="str">
        <f t="shared" si="68"/>
        <v/>
      </c>
      <c r="F110" s="23"/>
      <c r="G110" s="14" t="str">
        <f t="shared" si="69"/>
        <v/>
      </c>
      <c r="H110" s="227" t="s">
        <v>24</v>
      </c>
      <c r="I110" s="38"/>
      <c r="J110" s="24"/>
      <c r="K110" s="14" t="str">
        <f t="shared" si="70"/>
        <v/>
      </c>
      <c r="L110" s="23"/>
      <c r="M110" s="14" t="str">
        <f t="shared" si="71"/>
        <v/>
      </c>
      <c r="N110" s="227" t="s">
        <v>24</v>
      </c>
      <c r="O110" s="38"/>
      <c r="P110" s="24"/>
      <c r="Q110" s="14" t="str">
        <f t="shared" si="72"/>
        <v/>
      </c>
      <c r="R110" s="23"/>
      <c r="S110" s="14" t="str">
        <f t="shared" si="73"/>
        <v/>
      </c>
      <c r="T110" s="227" t="s">
        <v>24</v>
      </c>
      <c r="U110" s="38"/>
      <c r="V110" s="24"/>
      <c r="W110" s="14" t="str">
        <f t="shared" si="74"/>
        <v/>
      </c>
      <c r="X110" s="23">
        <v>2</v>
      </c>
      <c r="Y110" s="14">
        <f t="shared" si="75"/>
        <v>30</v>
      </c>
      <c r="Z110" s="227" t="s">
        <v>24</v>
      </c>
      <c r="AA110" s="38">
        <v>2</v>
      </c>
      <c r="AB110" s="24"/>
      <c r="AC110" s="14" t="str">
        <f t="shared" si="76"/>
        <v/>
      </c>
      <c r="AD110" s="23"/>
      <c r="AE110" s="14" t="str">
        <f t="shared" si="77"/>
        <v/>
      </c>
      <c r="AF110" s="227" t="s">
        <v>24</v>
      </c>
      <c r="AG110" s="38"/>
      <c r="AH110" s="24"/>
      <c r="AI110" s="14" t="str">
        <f t="shared" si="78"/>
        <v/>
      </c>
      <c r="AJ110" s="23"/>
      <c r="AK110" s="14" t="str">
        <f t="shared" si="79"/>
        <v/>
      </c>
      <c r="AL110" s="227" t="s">
        <v>24</v>
      </c>
      <c r="AM110" s="76"/>
      <c r="AN110" s="16" t="str">
        <f t="shared" si="80"/>
        <v/>
      </c>
      <c r="AO110" s="14" t="str">
        <f t="shared" si="81"/>
        <v/>
      </c>
      <c r="AP110" s="17">
        <f t="shared" si="82"/>
        <v>2</v>
      </c>
      <c r="AQ110" s="14">
        <f t="shared" si="83"/>
        <v>30</v>
      </c>
      <c r="AR110" s="227" t="s">
        <v>24</v>
      </c>
      <c r="AS110" s="18">
        <f t="shared" si="84"/>
        <v>2</v>
      </c>
    </row>
    <row r="111" spans="1:45" ht="15.75" customHeight="1">
      <c r="A111" s="280" t="s">
        <v>292</v>
      </c>
      <c r="B111" s="15" t="s">
        <v>260</v>
      </c>
      <c r="C111" s="13" t="s">
        <v>115</v>
      </c>
      <c r="D111" s="90"/>
      <c r="E111" s="14" t="str">
        <f t="shared" si="68"/>
        <v/>
      </c>
      <c r="F111" s="23"/>
      <c r="G111" s="14" t="str">
        <f t="shared" si="69"/>
        <v/>
      </c>
      <c r="H111" s="227" t="s">
        <v>24</v>
      </c>
      <c r="I111" s="38"/>
      <c r="J111" s="24"/>
      <c r="K111" s="14" t="str">
        <f t="shared" si="70"/>
        <v/>
      </c>
      <c r="L111" s="23"/>
      <c r="M111" s="14" t="str">
        <f t="shared" si="71"/>
        <v/>
      </c>
      <c r="N111" s="227" t="s">
        <v>24</v>
      </c>
      <c r="O111" s="38"/>
      <c r="P111" s="24"/>
      <c r="Q111" s="14" t="str">
        <f t="shared" si="72"/>
        <v/>
      </c>
      <c r="R111" s="23"/>
      <c r="S111" s="14" t="str">
        <f t="shared" si="73"/>
        <v/>
      </c>
      <c r="T111" s="227" t="s">
        <v>24</v>
      </c>
      <c r="U111" s="38"/>
      <c r="V111" s="24"/>
      <c r="W111" s="14" t="str">
        <f t="shared" si="74"/>
        <v/>
      </c>
      <c r="X111" s="23"/>
      <c r="Y111" s="14" t="str">
        <f t="shared" si="75"/>
        <v/>
      </c>
      <c r="Z111" s="227" t="s">
        <v>24</v>
      </c>
      <c r="AA111" s="38"/>
      <c r="AB111" s="24"/>
      <c r="AC111" s="14" t="str">
        <f t="shared" si="76"/>
        <v/>
      </c>
      <c r="AD111" s="23">
        <v>2</v>
      </c>
      <c r="AE111" s="14">
        <f t="shared" si="77"/>
        <v>30</v>
      </c>
      <c r="AF111" s="227" t="s">
        <v>24</v>
      </c>
      <c r="AG111" s="38" t="s">
        <v>117</v>
      </c>
      <c r="AH111" s="24"/>
      <c r="AI111" s="14" t="str">
        <f t="shared" si="78"/>
        <v/>
      </c>
      <c r="AJ111" s="23"/>
      <c r="AK111" s="14" t="str">
        <f t="shared" si="79"/>
        <v/>
      </c>
      <c r="AL111" s="227" t="s">
        <v>24</v>
      </c>
      <c r="AM111" s="76"/>
      <c r="AN111" s="16" t="str">
        <f t="shared" si="80"/>
        <v/>
      </c>
      <c r="AO111" s="14" t="str">
        <f t="shared" si="81"/>
        <v/>
      </c>
      <c r="AP111" s="17">
        <f t="shared" si="82"/>
        <v>2</v>
      </c>
      <c r="AQ111" s="14">
        <f t="shared" si="83"/>
        <v>30</v>
      </c>
      <c r="AR111" s="227" t="s">
        <v>24</v>
      </c>
      <c r="AS111" s="18">
        <f t="shared" si="84"/>
        <v>2</v>
      </c>
    </row>
    <row r="112" spans="1:45" ht="15.75" customHeight="1">
      <c r="A112" s="280" t="s">
        <v>293</v>
      </c>
      <c r="B112" s="15" t="s">
        <v>260</v>
      </c>
      <c r="C112" s="13" t="s">
        <v>116</v>
      </c>
      <c r="D112" s="90"/>
      <c r="E112" s="14" t="str">
        <f t="shared" si="68"/>
        <v/>
      </c>
      <c r="F112" s="23"/>
      <c r="G112" s="14" t="str">
        <f t="shared" si="69"/>
        <v/>
      </c>
      <c r="H112" s="227" t="s">
        <v>24</v>
      </c>
      <c r="I112" s="38"/>
      <c r="J112" s="24"/>
      <c r="K112" s="14" t="str">
        <f t="shared" si="70"/>
        <v/>
      </c>
      <c r="L112" s="23"/>
      <c r="M112" s="14" t="str">
        <f t="shared" si="71"/>
        <v/>
      </c>
      <c r="N112" s="227" t="s">
        <v>24</v>
      </c>
      <c r="O112" s="38"/>
      <c r="P112" s="24"/>
      <c r="Q112" s="14" t="str">
        <f t="shared" si="72"/>
        <v/>
      </c>
      <c r="R112" s="23"/>
      <c r="S112" s="14" t="str">
        <f t="shared" si="73"/>
        <v/>
      </c>
      <c r="T112" s="227" t="s">
        <v>24</v>
      </c>
      <c r="U112" s="38"/>
      <c r="V112" s="24"/>
      <c r="W112" s="14" t="str">
        <f t="shared" si="74"/>
        <v/>
      </c>
      <c r="X112" s="23"/>
      <c r="Y112" s="14" t="str">
        <f t="shared" si="75"/>
        <v/>
      </c>
      <c r="Z112" s="227" t="s">
        <v>24</v>
      </c>
      <c r="AA112" s="38"/>
      <c r="AB112" s="24"/>
      <c r="AC112" s="14" t="str">
        <f t="shared" si="76"/>
        <v/>
      </c>
      <c r="AD112" s="23"/>
      <c r="AE112" s="14" t="str">
        <f t="shared" si="77"/>
        <v/>
      </c>
      <c r="AF112" s="227" t="s">
        <v>24</v>
      </c>
      <c r="AG112" s="38"/>
      <c r="AH112" s="24"/>
      <c r="AI112" s="14" t="str">
        <f t="shared" si="78"/>
        <v/>
      </c>
      <c r="AJ112" s="23">
        <v>2</v>
      </c>
      <c r="AK112" s="14">
        <f t="shared" si="79"/>
        <v>30</v>
      </c>
      <c r="AL112" s="227" t="s">
        <v>24</v>
      </c>
      <c r="AM112" s="76" t="s">
        <v>117</v>
      </c>
      <c r="AN112" s="16" t="str">
        <f t="shared" si="80"/>
        <v/>
      </c>
      <c r="AO112" s="14" t="str">
        <f t="shared" si="81"/>
        <v/>
      </c>
      <c r="AP112" s="17">
        <f t="shared" si="82"/>
        <v>2</v>
      </c>
      <c r="AQ112" s="14">
        <f t="shared" si="83"/>
        <v>30</v>
      </c>
      <c r="AR112" s="227" t="s">
        <v>24</v>
      </c>
      <c r="AS112" s="18">
        <f t="shared" si="84"/>
        <v>2</v>
      </c>
    </row>
    <row r="113" spans="1:45" ht="15.75" hidden="1" customHeight="1">
      <c r="A113" s="280"/>
      <c r="B113" s="15"/>
      <c r="C113" s="13"/>
      <c r="D113" s="90"/>
      <c r="E113" s="14" t="str">
        <f t="shared" si="68"/>
        <v/>
      </c>
      <c r="F113" s="23"/>
      <c r="G113" s="14" t="str">
        <f t="shared" si="69"/>
        <v/>
      </c>
      <c r="H113" s="227" t="s">
        <v>24</v>
      </c>
      <c r="I113" s="38"/>
      <c r="J113" s="24"/>
      <c r="K113" s="14" t="str">
        <f t="shared" si="70"/>
        <v/>
      </c>
      <c r="L113" s="23"/>
      <c r="M113" s="14" t="str">
        <f t="shared" si="71"/>
        <v/>
      </c>
      <c r="N113" s="227" t="s">
        <v>24</v>
      </c>
      <c r="O113" s="38"/>
      <c r="P113" s="24"/>
      <c r="Q113" s="14" t="str">
        <f t="shared" si="72"/>
        <v/>
      </c>
      <c r="R113" s="23"/>
      <c r="S113" s="14" t="str">
        <f t="shared" si="73"/>
        <v/>
      </c>
      <c r="T113" s="227" t="s">
        <v>24</v>
      </c>
      <c r="U113" s="38"/>
      <c r="V113" s="24"/>
      <c r="W113" s="14" t="str">
        <f t="shared" si="74"/>
        <v/>
      </c>
      <c r="X113" s="23"/>
      <c r="Y113" s="14" t="str">
        <f t="shared" si="75"/>
        <v/>
      </c>
      <c r="Z113" s="227" t="s">
        <v>24</v>
      </c>
      <c r="AA113" s="38"/>
      <c r="AB113" s="24"/>
      <c r="AC113" s="14" t="str">
        <f t="shared" si="76"/>
        <v/>
      </c>
      <c r="AD113" s="23"/>
      <c r="AE113" s="14" t="str">
        <f t="shared" si="77"/>
        <v/>
      </c>
      <c r="AF113" s="227" t="s">
        <v>24</v>
      </c>
      <c r="AG113" s="38"/>
      <c r="AH113" s="24"/>
      <c r="AI113" s="14" t="str">
        <f t="shared" si="78"/>
        <v/>
      </c>
      <c r="AJ113" s="23"/>
      <c r="AK113" s="14" t="str">
        <f t="shared" si="79"/>
        <v/>
      </c>
      <c r="AL113" s="227" t="s">
        <v>24</v>
      </c>
      <c r="AM113" s="76"/>
      <c r="AN113" s="16" t="str">
        <f t="shared" si="80"/>
        <v/>
      </c>
      <c r="AO113" s="14" t="str">
        <f t="shared" si="81"/>
        <v/>
      </c>
      <c r="AP113" s="17" t="str">
        <f t="shared" si="82"/>
        <v/>
      </c>
      <c r="AQ113" s="14" t="str">
        <f t="shared" si="83"/>
        <v/>
      </c>
      <c r="AR113" s="227" t="s">
        <v>24</v>
      </c>
      <c r="AS113" s="18" t="str">
        <f t="shared" si="84"/>
        <v/>
      </c>
    </row>
    <row r="114" spans="1:45" ht="15.75" hidden="1" customHeight="1">
      <c r="A114" s="280"/>
      <c r="B114" s="15"/>
      <c r="C114" s="13"/>
      <c r="D114" s="90"/>
      <c r="E114" s="14" t="str">
        <f t="shared" si="68"/>
        <v/>
      </c>
      <c r="F114" s="23"/>
      <c r="G114" s="14" t="str">
        <f t="shared" si="69"/>
        <v/>
      </c>
      <c r="H114" s="227" t="s">
        <v>24</v>
      </c>
      <c r="I114" s="38"/>
      <c r="J114" s="24"/>
      <c r="K114" s="14" t="str">
        <f t="shared" si="70"/>
        <v/>
      </c>
      <c r="L114" s="23"/>
      <c r="M114" s="14" t="str">
        <f t="shared" si="71"/>
        <v/>
      </c>
      <c r="N114" s="227" t="s">
        <v>24</v>
      </c>
      <c r="O114" s="38"/>
      <c r="P114" s="24"/>
      <c r="Q114" s="14" t="str">
        <f t="shared" si="72"/>
        <v/>
      </c>
      <c r="R114" s="23"/>
      <c r="S114" s="14" t="str">
        <f t="shared" si="73"/>
        <v/>
      </c>
      <c r="T114" s="227" t="s">
        <v>24</v>
      </c>
      <c r="U114" s="38"/>
      <c r="V114" s="24"/>
      <c r="W114" s="14" t="str">
        <f t="shared" si="74"/>
        <v/>
      </c>
      <c r="X114" s="23"/>
      <c r="Y114" s="14" t="str">
        <f t="shared" si="75"/>
        <v/>
      </c>
      <c r="Z114" s="227" t="s">
        <v>24</v>
      </c>
      <c r="AA114" s="38"/>
      <c r="AB114" s="24"/>
      <c r="AC114" s="14" t="str">
        <f t="shared" si="76"/>
        <v/>
      </c>
      <c r="AD114" s="23"/>
      <c r="AE114" s="14" t="str">
        <f t="shared" si="77"/>
        <v/>
      </c>
      <c r="AF114" s="227" t="s">
        <v>24</v>
      </c>
      <c r="AG114" s="38"/>
      <c r="AH114" s="24"/>
      <c r="AI114" s="14" t="str">
        <f t="shared" si="78"/>
        <v/>
      </c>
      <c r="AJ114" s="23"/>
      <c r="AK114" s="14" t="str">
        <f t="shared" si="79"/>
        <v/>
      </c>
      <c r="AL114" s="227" t="s">
        <v>24</v>
      </c>
      <c r="AM114" s="76"/>
      <c r="AN114" s="16" t="str">
        <f t="shared" si="80"/>
        <v/>
      </c>
      <c r="AO114" s="14" t="str">
        <f t="shared" si="81"/>
        <v/>
      </c>
      <c r="AP114" s="17" t="str">
        <f t="shared" si="82"/>
        <v/>
      </c>
      <c r="AQ114" s="14" t="str">
        <f t="shared" si="83"/>
        <v/>
      </c>
      <c r="AR114" s="227" t="s">
        <v>24</v>
      </c>
      <c r="AS114" s="18" t="str">
        <f t="shared" si="84"/>
        <v/>
      </c>
    </row>
    <row r="115" spans="1:45" ht="15.75" hidden="1" customHeight="1">
      <c r="A115" s="280"/>
      <c r="B115" s="15"/>
      <c r="C115" s="13"/>
      <c r="D115" s="90"/>
      <c r="E115" s="14" t="str">
        <f t="shared" si="68"/>
        <v/>
      </c>
      <c r="F115" s="23"/>
      <c r="G115" s="14" t="str">
        <f t="shared" si="69"/>
        <v/>
      </c>
      <c r="H115" s="227" t="s">
        <v>24</v>
      </c>
      <c r="I115" s="38"/>
      <c r="J115" s="24"/>
      <c r="K115" s="14" t="str">
        <f t="shared" si="70"/>
        <v/>
      </c>
      <c r="L115" s="23"/>
      <c r="M115" s="14" t="str">
        <f t="shared" si="71"/>
        <v/>
      </c>
      <c r="N115" s="227" t="s">
        <v>24</v>
      </c>
      <c r="O115" s="38"/>
      <c r="P115" s="24"/>
      <c r="Q115" s="14" t="str">
        <f t="shared" si="72"/>
        <v/>
      </c>
      <c r="R115" s="23"/>
      <c r="S115" s="14" t="str">
        <f t="shared" si="73"/>
        <v/>
      </c>
      <c r="T115" s="227" t="s">
        <v>24</v>
      </c>
      <c r="U115" s="38"/>
      <c r="V115" s="24"/>
      <c r="W115" s="14" t="str">
        <f t="shared" si="74"/>
        <v/>
      </c>
      <c r="X115" s="23"/>
      <c r="Y115" s="14" t="str">
        <f t="shared" si="75"/>
        <v/>
      </c>
      <c r="Z115" s="227" t="s">
        <v>24</v>
      </c>
      <c r="AA115" s="38"/>
      <c r="AB115" s="24"/>
      <c r="AC115" s="14" t="str">
        <f t="shared" si="76"/>
        <v/>
      </c>
      <c r="AD115" s="23"/>
      <c r="AE115" s="14" t="str">
        <f t="shared" si="77"/>
        <v/>
      </c>
      <c r="AF115" s="227" t="s">
        <v>24</v>
      </c>
      <c r="AG115" s="38"/>
      <c r="AH115" s="24"/>
      <c r="AI115" s="14" t="str">
        <f t="shared" si="78"/>
        <v/>
      </c>
      <c r="AJ115" s="23"/>
      <c r="AK115" s="14" t="str">
        <f t="shared" si="79"/>
        <v/>
      </c>
      <c r="AL115" s="227" t="s">
        <v>24</v>
      </c>
      <c r="AM115" s="76"/>
      <c r="AN115" s="16" t="str">
        <f t="shared" si="80"/>
        <v/>
      </c>
      <c r="AO115" s="14" t="str">
        <f t="shared" si="81"/>
        <v/>
      </c>
      <c r="AP115" s="17" t="str">
        <f t="shared" si="82"/>
        <v/>
      </c>
      <c r="AQ115" s="14" t="str">
        <f t="shared" si="83"/>
        <v/>
      </c>
      <c r="AR115" s="227" t="s">
        <v>24</v>
      </c>
      <c r="AS115" s="18" t="str">
        <f t="shared" si="84"/>
        <v/>
      </c>
    </row>
    <row r="116" spans="1:45" ht="15.75" hidden="1" customHeight="1">
      <c r="A116" s="280"/>
      <c r="B116" s="15"/>
      <c r="C116" s="13"/>
      <c r="D116" s="90"/>
      <c r="E116" s="14" t="str">
        <f t="shared" si="68"/>
        <v/>
      </c>
      <c r="F116" s="23"/>
      <c r="G116" s="14" t="str">
        <f t="shared" si="69"/>
        <v/>
      </c>
      <c r="H116" s="227" t="s">
        <v>24</v>
      </c>
      <c r="I116" s="38"/>
      <c r="J116" s="24"/>
      <c r="K116" s="14" t="str">
        <f t="shared" si="70"/>
        <v/>
      </c>
      <c r="L116" s="23"/>
      <c r="M116" s="14" t="str">
        <f t="shared" si="71"/>
        <v/>
      </c>
      <c r="N116" s="227" t="s">
        <v>24</v>
      </c>
      <c r="O116" s="38"/>
      <c r="P116" s="24"/>
      <c r="Q116" s="14" t="str">
        <f t="shared" si="72"/>
        <v/>
      </c>
      <c r="R116" s="23"/>
      <c r="S116" s="14" t="str">
        <f t="shared" si="73"/>
        <v/>
      </c>
      <c r="T116" s="227" t="s">
        <v>24</v>
      </c>
      <c r="U116" s="38"/>
      <c r="V116" s="24"/>
      <c r="W116" s="14" t="str">
        <f t="shared" si="74"/>
        <v/>
      </c>
      <c r="X116" s="23"/>
      <c r="Y116" s="14" t="str">
        <f t="shared" si="75"/>
        <v/>
      </c>
      <c r="Z116" s="227" t="s">
        <v>24</v>
      </c>
      <c r="AA116" s="38"/>
      <c r="AB116" s="24"/>
      <c r="AC116" s="14" t="str">
        <f t="shared" si="76"/>
        <v/>
      </c>
      <c r="AD116" s="23"/>
      <c r="AE116" s="14" t="str">
        <f t="shared" si="77"/>
        <v/>
      </c>
      <c r="AF116" s="227" t="s">
        <v>24</v>
      </c>
      <c r="AG116" s="38"/>
      <c r="AH116" s="24"/>
      <c r="AI116" s="14" t="str">
        <f t="shared" si="78"/>
        <v/>
      </c>
      <c r="AJ116" s="23"/>
      <c r="AK116" s="14" t="str">
        <f t="shared" si="79"/>
        <v/>
      </c>
      <c r="AL116" s="227" t="s">
        <v>24</v>
      </c>
      <c r="AM116" s="76"/>
      <c r="AN116" s="16" t="str">
        <f t="shared" si="80"/>
        <v/>
      </c>
      <c r="AO116" s="14" t="str">
        <f t="shared" si="81"/>
        <v/>
      </c>
      <c r="AP116" s="17" t="str">
        <f t="shared" si="82"/>
        <v/>
      </c>
      <c r="AQ116" s="14" t="str">
        <f t="shared" si="83"/>
        <v/>
      </c>
      <c r="AR116" s="227" t="s">
        <v>24</v>
      </c>
      <c r="AS116" s="18" t="str">
        <f t="shared" si="84"/>
        <v/>
      </c>
    </row>
    <row r="117" spans="1:45" ht="15.75" hidden="1" customHeight="1">
      <c r="A117" s="280"/>
      <c r="B117" s="15"/>
      <c r="C117" s="13"/>
      <c r="D117" s="90"/>
      <c r="E117" s="14" t="str">
        <f t="shared" si="68"/>
        <v/>
      </c>
      <c r="F117" s="23"/>
      <c r="G117" s="14" t="str">
        <f t="shared" si="69"/>
        <v/>
      </c>
      <c r="H117" s="227" t="s">
        <v>24</v>
      </c>
      <c r="I117" s="38"/>
      <c r="J117" s="24"/>
      <c r="K117" s="14" t="str">
        <f t="shared" si="70"/>
        <v/>
      </c>
      <c r="L117" s="23"/>
      <c r="M117" s="14" t="str">
        <f t="shared" si="71"/>
        <v/>
      </c>
      <c r="N117" s="227" t="s">
        <v>24</v>
      </c>
      <c r="O117" s="38"/>
      <c r="P117" s="24"/>
      <c r="Q117" s="14" t="str">
        <f t="shared" si="72"/>
        <v/>
      </c>
      <c r="R117" s="23"/>
      <c r="S117" s="14" t="str">
        <f t="shared" si="73"/>
        <v/>
      </c>
      <c r="T117" s="227" t="s">
        <v>24</v>
      </c>
      <c r="U117" s="38"/>
      <c r="V117" s="24"/>
      <c r="W117" s="14" t="str">
        <f t="shared" si="74"/>
        <v/>
      </c>
      <c r="X117" s="23"/>
      <c r="Y117" s="14" t="str">
        <f t="shared" si="75"/>
        <v/>
      </c>
      <c r="Z117" s="227" t="s">
        <v>24</v>
      </c>
      <c r="AA117" s="38"/>
      <c r="AB117" s="24"/>
      <c r="AC117" s="14" t="str">
        <f t="shared" si="76"/>
        <v/>
      </c>
      <c r="AD117" s="23"/>
      <c r="AE117" s="14" t="str">
        <f t="shared" si="77"/>
        <v/>
      </c>
      <c r="AF117" s="227" t="s">
        <v>24</v>
      </c>
      <c r="AG117" s="38"/>
      <c r="AH117" s="24"/>
      <c r="AI117" s="14" t="str">
        <f t="shared" si="78"/>
        <v/>
      </c>
      <c r="AJ117" s="23"/>
      <c r="AK117" s="14" t="str">
        <f t="shared" si="79"/>
        <v/>
      </c>
      <c r="AL117" s="227" t="s">
        <v>24</v>
      </c>
      <c r="AM117" s="76"/>
      <c r="AN117" s="16" t="str">
        <f t="shared" si="80"/>
        <v/>
      </c>
      <c r="AO117" s="14" t="str">
        <f t="shared" si="81"/>
        <v/>
      </c>
      <c r="AP117" s="17" t="str">
        <f t="shared" si="82"/>
        <v/>
      </c>
      <c r="AQ117" s="14" t="str">
        <f t="shared" si="83"/>
        <v/>
      </c>
      <c r="AR117" s="227" t="s">
        <v>24</v>
      </c>
      <c r="AS117" s="18" t="str">
        <f t="shared" si="84"/>
        <v/>
      </c>
    </row>
    <row r="118" spans="1:45" ht="15.75" customHeight="1">
      <c r="A118" s="376" t="s">
        <v>350</v>
      </c>
      <c r="B118" s="377" t="s">
        <v>260</v>
      </c>
      <c r="C118" s="378" t="s">
        <v>351</v>
      </c>
      <c r="D118" s="90"/>
      <c r="E118" s="14"/>
      <c r="F118" s="23"/>
      <c r="G118" s="14"/>
      <c r="H118" s="227"/>
      <c r="I118" s="38"/>
      <c r="J118" s="24"/>
      <c r="K118" s="14"/>
      <c r="L118" s="23"/>
      <c r="M118" s="14"/>
      <c r="N118" s="227"/>
      <c r="O118" s="38"/>
      <c r="P118" s="24"/>
      <c r="Q118" s="14"/>
      <c r="R118" s="23"/>
      <c r="S118" s="14"/>
      <c r="T118" s="227"/>
      <c r="U118" s="38"/>
      <c r="V118" s="24"/>
      <c r="W118" s="14"/>
      <c r="X118" s="23"/>
      <c r="Y118" s="14"/>
      <c r="Z118" s="227"/>
      <c r="AA118" s="38"/>
      <c r="AB118" s="24"/>
      <c r="AC118" s="14"/>
      <c r="AD118" s="23"/>
      <c r="AE118" s="14"/>
      <c r="AF118" s="227"/>
      <c r="AG118" s="38"/>
      <c r="AH118" s="24"/>
      <c r="AI118" s="14"/>
      <c r="AJ118" s="23"/>
      <c r="AK118" s="14"/>
      <c r="AL118" s="227"/>
      <c r="AM118" s="395"/>
      <c r="AN118" s="26"/>
      <c r="AO118" s="27"/>
      <c r="AP118" s="28"/>
      <c r="AQ118" s="27"/>
      <c r="AR118" s="227"/>
      <c r="AS118" s="18"/>
    </row>
    <row r="119" spans="1:45" s="321" customFormat="1" ht="15.75" customHeight="1">
      <c r="A119" s="314" t="s">
        <v>185</v>
      </c>
      <c r="B119" s="317"/>
      <c r="C119" s="345" t="s">
        <v>155</v>
      </c>
      <c r="D119" s="346"/>
      <c r="E119" s="313" t="str">
        <f t="shared" si="68"/>
        <v/>
      </c>
      <c r="F119" s="347"/>
      <c r="G119" s="313" t="str">
        <f t="shared" si="69"/>
        <v/>
      </c>
      <c r="H119" s="348" t="s">
        <v>24</v>
      </c>
      <c r="I119" s="349"/>
      <c r="J119" s="346"/>
      <c r="K119" s="313" t="str">
        <f t="shared" si="70"/>
        <v/>
      </c>
      <c r="L119" s="347"/>
      <c r="M119" s="313" t="str">
        <f t="shared" si="71"/>
        <v/>
      </c>
      <c r="N119" s="348" t="s">
        <v>24</v>
      </c>
      <c r="O119" s="349"/>
      <c r="P119" s="346"/>
      <c r="Q119" s="313" t="str">
        <f t="shared" si="72"/>
        <v/>
      </c>
      <c r="R119" s="347"/>
      <c r="S119" s="313" t="str">
        <f t="shared" si="73"/>
        <v/>
      </c>
      <c r="T119" s="348" t="s">
        <v>24</v>
      </c>
      <c r="U119" s="349"/>
      <c r="V119" s="346"/>
      <c r="W119" s="313" t="str">
        <f t="shared" si="74"/>
        <v/>
      </c>
      <c r="X119" s="347"/>
      <c r="Y119" s="313" t="str">
        <f t="shared" si="75"/>
        <v/>
      </c>
      <c r="Z119" s="348" t="s">
        <v>24</v>
      </c>
      <c r="AA119" s="349"/>
      <c r="AB119" s="346"/>
      <c r="AC119" s="313" t="str">
        <f t="shared" si="76"/>
        <v/>
      </c>
      <c r="AD119" s="347"/>
      <c r="AE119" s="313" t="str">
        <f t="shared" si="77"/>
        <v/>
      </c>
      <c r="AF119" s="348" t="s">
        <v>24</v>
      </c>
      <c r="AG119" s="349"/>
      <c r="AH119" s="346"/>
      <c r="AI119" s="313" t="str">
        <f t="shared" si="78"/>
        <v/>
      </c>
      <c r="AJ119" s="347"/>
      <c r="AK119" s="313" t="str">
        <f t="shared" si="79"/>
        <v/>
      </c>
      <c r="AL119" s="348" t="s">
        <v>24</v>
      </c>
      <c r="AM119" s="333" t="s">
        <v>307</v>
      </c>
      <c r="AN119" s="350" t="str">
        <f t="shared" si="80"/>
        <v/>
      </c>
      <c r="AO119" s="351" t="str">
        <f t="shared" si="81"/>
        <v/>
      </c>
      <c r="AP119" s="352" t="str">
        <f t="shared" si="82"/>
        <v/>
      </c>
      <c r="AQ119" s="351" t="str">
        <f t="shared" si="83"/>
        <v/>
      </c>
      <c r="AR119" s="348" t="s">
        <v>24</v>
      </c>
      <c r="AS119" s="320" t="str">
        <f t="shared" si="84"/>
        <v/>
      </c>
    </row>
    <row r="120" spans="1:45" ht="15.75" customHeight="1" thickBot="1">
      <c r="A120" s="280" t="s">
        <v>344</v>
      </c>
      <c r="B120" s="15"/>
      <c r="C120" s="111" t="s">
        <v>110</v>
      </c>
      <c r="D120" s="91"/>
      <c r="E120" s="69" t="str">
        <f t="shared" si="68"/>
        <v/>
      </c>
      <c r="F120" s="74"/>
      <c r="G120" s="69" t="str">
        <f t="shared" si="69"/>
        <v/>
      </c>
      <c r="H120" s="228" t="s">
        <v>24</v>
      </c>
      <c r="I120" s="75"/>
      <c r="J120" s="73"/>
      <c r="K120" s="69" t="str">
        <f t="shared" si="70"/>
        <v/>
      </c>
      <c r="L120" s="74"/>
      <c r="M120" s="69" t="str">
        <f t="shared" si="71"/>
        <v/>
      </c>
      <c r="N120" s="228" t="s">
        <v>24</v>
      </c>
      <c r="O120" s="75"/>
      <c r="P120" s="73"/>
      <c r="Q120" s="69" t="str">
        <f t="shared" si="72"/>
        <v/>
      </c>
      <c r="R120" s="74"/>
      <c r="S120" s="69" t="str">
        <f t="shared" si="73"/>
        <v/>
      </c>
      <c r="T120" s="228" t="s">
        <v>24</v>
      </c>
      <c r="U120" s="75"/>
      <c r="V120" s="73"/>
      <c r="W120" s="69" t="str">
        <f t="shared" si="74"/>
        <v/>
      </c>
      <c r="X120" s="74"/>
      <c r="Y120" s="69" t="str">
        <f t="shared" si="75"/>
        <v/>
      </c>
      <c r="Z120" s="228" t="s">
        <v>24</v>
      </c>
      <c r="AA120" s="75"/>
      <c r="AB120" s="73"/>
      <c r="AC120" s="69" t="str">
        <f t="shared" si="76"/>
        <v/>
      </c>
      <c r="AD120" s="74"/>
      <c r="AE120" s="69" t="str">
        <f t="shared" si="77"/>
        <v/>
      </c>
      <c r="AF120" s="228" t="s">
        <v>24</v>
      </c>
      <c r="AG120" s="75"/>
      <c r="AH120" s="73"/>
      <c r="AI120" s="69" t="str">
        <f t="shared" si="78"/>
        <v/>
      </c>
      <c r="AJ120" s="74"/>
      <c r="AK120" s="69" t="str">
        <f t="shared" si="79"/>
        <v/>
      </c>
      <c r="AL120" s="228" t="s">
        <v>24</v>
      </c>
      <c r="AM120" s="120" t="s">
        <v>307</v>
      </c>
      <c r="AN120" s="26" t="str">
        <f t="shared" si="80"/>
        <v/>
      </c>
      <c r="AO120" s="27" t="str">
        <f t="shared" si="81"/>
        <v/>
      </c>
      <c r="AP120" s="28" t="str">
        <f t="shared" si="82"/>
        <v/>
      </c>
      <c r="AQ120" s="27" t="str">
        <f t="shared" si="83"/>
        <v/>
      </c>
      <c r="AR120" s="229" t="s">
        <v>24</v>
      </c>
      <c r="AS120" s="18" t="str">
        <f t="shared" si="84"/>
        <v/>
      </c>
    </row>
    <row r="121" spans="1:45" ht="15.75" customHeight="1" thickBot="1">
      <c r="A121" s="29"/>
      <c r="B121" s="30"/>
      <c r="C121" s="97" t="s">
        <v>25</v>
      </c>
      <c r="D121" s="230" t="str">
        <f>IF(SUM(D102:D120)=0,"",SUM(D102:D120))</f>
        <v/>
      </c>
      <c r="E121" s="31" t="str">
        <f>IF(SUM(D102:D120)=0,"",SUM(D102:D120)*15)</f>
        <v/>
      </c>
      <c r="F121" s="31">
        <f>IF(SUM(F102:F120)=0,"",SUM(F102:F120))</f>
        <v>6</v>
      </c>
      <c r="G121" s="31">
        <f>IF(SUM(F102:F120)=0,"",SUM(F102:F120)*15)</f>
        <v>90</v>
      </c>
      <c r="H121" s="231" t="s">
        <v>24</v>
      </c>
      <c r="I121" s="199">
        <f>IF(SUM(D102:D120)+SUM(F102:F120)=0,"",SUM(D102:D120)+SUM(F102:F120))</f>
        <v>6</v>
      </c>
      <c r="J121" s="31" t="str">
        <f>IF(SUM(J102:J120)=0,"",SUM(J102:J120))</f>
        <v/>
      </c>
      <c r="K121" s="31" t="str">
        <f>IF(SUM(J102:J120)=0,"",SUM(J102:J120)*15)</f>
        <v/>
      </c>
      <c r="L121" s="31">
        <f>IF(SUM(L102:L120)=0,"",SUM(L102:L120))</f>
        <v>6</v>
      </c>
      <c r="M121" s="31">
        <f>IF(SUM(L102:L120)=0,"",SUM(L102:L120)*15)</f>
        <v>90</v>
      </c>
      <c r="N121" s="231" t="s">
        <v>24</v>
      </c>
      <c r="O121" s="199">
        <f>IF(SUM(J102:J120)+SUM(L102:L120)=0,"",SUM(J102:J120)+SUM(L102:L120))</f>
        <v>6</v>
      </c>
      <c r="P121" s="31" t="str">
        <f>IF(SUM(P102:P120)=0,"",SUM(P102:P120))</f>
        <v/>
      </c>
      <c r="Q121" s="31" t="str">
        <f>IF(SUM(P102:P120)=0,"",SUM(P102:P120)*15)</f>
        <v/>
      </c>
      <c r="R121" s="31">
        <f>IF(SUM(R102:R120)=0,"",SUM(R102:R120))</f>
        <v>6</v>
      </c>
      <c r="S121" s="31">
        <f>IF(SUM(R102:R120)=0,"",SUM(R102:R120)*15)</f>
        <v>90</v>
      </c>
      <c r="T121" s="231" t="s">
        <v>24</v>
      </c>
      <c r="U121" s="199">
        <f>IF(SUM(P102:P120)+SUM(R102:R120)=0,"",SUM(P102:P120)+SUM(R102:R120))</f>
        <v>6</v>
      </c>
      <c r="V121" s="31" t="str">
        <f>IF(SUM(V102:V120)=0,"",SUM(V102:V120))</f>
        <v/>
      </c>
      <c r="W121" s="31" t="str">
        <f>IF(SUM(V102:V120)=0,"",SUM(V102:V120)*15)</f>
        <v/>
      </c>
      <c r="X121" s="31">
        <f>IF(SUM(X102:X120)=0,"",SUM(X102:X120))</f>
        <v>6</v>
      </c>
      <c r="Y121" s="31">
        <f>IF(SUM(X102:X120)=0,"",SUM(X102:X120)*15)</f>
        <v>90</v>
      </c>
      <c r="Z121" s="231" t="s">
        <v>24</v>
      </c>
      <c r="AA121" s="199">
        <f>IF(SUM(V102:V120)+SUM(X102:X120)=0,"",SUM(V102:V120)+SUM(X102:X120))</f>
        <v>6</v>
      </c>
      <c r="AB121" s="31" t="str">
        <f>IF(SUM(AB102:AB120)=0,"",SUM(AB102:AB120))</f>
        <v/>
      </c>
      <c r="AC121" s="31" t="str">
        <f>IF(SUM(AB102:AB120)=0,"",SUM(AB102:AB120)*15)</f>
        <v/>
      </c>
      <c r="AD121" s="31">
        <f>IF(SUM(AD102:AD120)=0,"",SUM(AD102:AD120))</f>
        <v>6</v>
      </c>
      <c r="AE121" s="31">
        <f>IF(SUM(AD102:AD120)=0,"",SUM(AD102:AD120)*15)</f>
        <v>90</v>
      </c>
      <c r="AF121" s="231" t="s">
        <v>24</v>
      </c>
      <c r="AG121" s="199">
        <f>IF(SUM(AB102:AB120)+SUM(AD102:AD120)=0,"",SUM(AB102:AB120)+SUM(AD102:AD120))</f>
        <v>6</v>
      </c>
      <c r="AH121" s="31" t="str">
        <f>IF(SUM(AH102:AH120)=0,"",SUM(AH102:AH120))</f>
        <v/>
      </c>
      <c r="AI121" s="31" t="str">
        <f>IF(SUM(AH102:AH120)=0,"",SUM(AH102:AH120)*15)</f>
        <v/>
      </c>
      <c r="AJ121" s="31">
        <f>IF(SUM(AJ102:AJ120)=0,"",SUM(AJ102:AJ120))</f>
        <v>2</v>
      </c>
      <c r="AK121" s="31">
        <f>IF(SUM(AJ102:AJ120)=0,"",SUM(AJ102:AJ120)*15)</f>
        <v>30</v>
      </c>
      <c r="AL121" s="231" t="s">
        <v>24</v>
      </c>
      <c r="AM121" s="199">
        <f>IF(SUM(AH102:AH120)+SUM(AJ102:AJ120)=0,"",SUM(AH102:AH120)+SUM(AJ102:AJ120))</f>
        <v>2</v>
      </c>
      <c r="AN121" s="232" t="str">
        <f>IF(SUM(AN102:AN120)=0,"",SUM(AN102:AN120))</f>
        <v/>
      </c>
      <c r="AO121" s="31" t="str">
        <f>IF(SUM(AN102:AN120)=0,"",SUM(AN102:AN120)*15)</f>
        <v/>
      </c>
      <c r="AP121" s="31">
        <f>IF(SUM(AP102:AP120)=0,"",SUM(AP102:AP120))</f>
        <v>16</v>
      </c>
      <c r="AQ121" s="31">
        <f>IF(SUM(AQ102:AQ120)=0,"",SUM(AQ102:AQ120))</f>
        <v>240</v>
      </c>
      <c r="AR121" s="233" t="s">
        <v>24</v>
      </c>
      <c r="AS121" s="158">
        <f>IF(SUM(AS102:AS120)=0,"",SUM(AS102:AS120))</f>
        <v>16</v>
      </c>
    </row>
    <row r="122" spans="1:45" s="32" customFormat="1" ht="21.95" customHeight="1">
      <c r="A122" s="234"/>
      <c r="B122" s="235"/>
      <c r="C122" s="236" t="s">
        <v>58</v>
      </c>
      <c r="D122" s="219">
        <f>IF(SUM(D11:D25)+SUM(D29:D46)+SUM(D49:D59)+SUM(D63:D98)+SUM(D102:D120)=0,"",SUM(D11:D25)+SUM(D29:D46)+SUM(D49:D59)+SUM(D63:D98)+SUM(D102:D120))</f>
        <v>15</v>
      </c>
      <c r="E122" s="221">
        <f>IF((SUM(D11:D25)+SUM(D29:D46)+SUM(D49:D59)+SUM(D63:D98)+SUM(D102:D120))*15=0,"",(SUM(D11:D25)+SUM(D29:D46)+SUM(D49:D59)+SUM(D63:D98)+SUM(D102:D120))*15)</f>
        <v>225</v>
      </c>
      <c r="F122" s="221">
        <f>IF(SUM(F11:F25)+SUM(F29:F46)+SUM(F49:F59)+SUM(F63:F98)+SUM(F102:F120)=0,"",SUM(F11:F25)+SUM(F29:F46)+SUM(F49:F59)+SUM(F63:F98)+SUM(F102:F120))</f>
        <v>20</v>
      </c>
      <c r="G122" s="221">
        <f>IF((SUM(F11:F25)+SUM(F29:F46)+SUM(F49:F59)+SUM(F63:F98)+SUM(F102:F120))*15=0,"",(SUM(F11:F25)+SUM(F29:F46)+SUM(F49:F59)+SUM(F63:F98)+SUM(F102:F120))*15)</f>
        <v>300</v>
      </c>
      <c r="H122" s="237" t="s">
        <v>24</v>
      </c>
      <c r="I122" s="222">
        <f>IF(SUM(D11:D25)+SUM(F11:F25)+SUM(D29:D46)+SUM(F29:F46)+SUM(D49:D59)+SUM(F49:F59)+SUM(D63:D98)+SUM(F63:F98)+SUM(D102:D120)+SUM(F102:F120)=0,"",(SUM(D11:D25)+SUM(F11:F25)+SUM(D29:D46)+SUM(F29:F46)+SUM(D49:D59)+SUM(F49:F59)+SUM(D63:D98)+SUM(F63:F98)+SUM(D102:D120)+SUM(F102:F120)))</f>
        <v>35</v>
      </c>
      <c r="J122" s="221">
        <f>IF(SUM(J11:J25)+SUM(J29:J46)+SUM(J49:J59)+SUM(J63:J98)+SUM(J102:J120)=0,"",SUM(J11:J25)+SUM(J29:J46)+SUM(J49:J59)+SUM(J63:J98)+SUM(J102:J120))</f>
        <v>14</v>
      </c>
      <c r="K122" s="221">
        <f>IF((SUM(J11:J25)+SUM(J29:J46)+SUM(J49:J59)+SUM(J63:J98)+SUM(J102:J120))*15=0,"",(SUM(J11:J25)+SUM(J29:J46)+SUM(J49:J59)+SUM(J63:J98)+SUM(J102:J120))*15)</f>
        <v>210</v>
      </c>
      <c r="L122" s="221">
        <f>IF(SUM(L11:L25)+SUM(L29:L46)+SUM(L49:L59)+SUM(L63:L98)+SUM(L102:L120)=0,"",SUM(L11:L25)+SUM(L29:L46)+SUM(L49:L59)+SUM(L63:L98)+SUM(L102:L120))</f>
        <v>15</v>
      </c>
      <c r="M122" s="221">
        <f>IF((SUM(L11:L25)+SUM(L29:L46)+SUM(L49:L59)+SUM(L63:L98)+SUM(L102:L120))*15=0,"",(SUM(L11:L25)+SUM(L29:L46)+SUM(L49:L59)+SUM(L63:L98)+SUM(L102:L120))*15)</f>
        <v>225</v>
      </c>
      <c r="N122" s="237" t="s">
        <v>24</v>
      </c>
      <c r="O122" s="222">
        <f>IF(SUM(J11:J25)+SUM(L11:L25)+SUM(J29:J46)+SUM(L29:L46)+SUM(J49:J59)+SUM(L49:L59)+SUM(J63:J98)+SUM(L63:L98)+SUM(J102:J120)+SUM(L102:L120)=0,"",(SUM(J11:J25)+SUM(L11:L25)+SUM(J29:J46)+SUM(L29:L46)+SUM(J49:J59)+SUM(L49:L59)+SUM(J63:J98)+SUM(L63:L98)+SUM(J102:J120)+SUM(L102:L120)))</f>
        <v>29</v>
      </c>
      <c r="P122" s="221">
        <f>IF(SUM(P11:P25)+SUM(P29:P46)+SUM(P49:P59)+SUM(P63:P98)+SUM(P102:P120)=0,"",SUM(P11:P25)+SUM(P29:P46)+SUM(P49:P59)+SUM(P63:P98)+SUM(P102:P120))</f>
        <v>14</v>
      </c>
      <c r="Q122" s="221">
        <f>IF((SUM(P11:P25)+SUM(P29:P46)+SUM(P49:P59)+SUM(P63:P98)+SUM(P102:P120))*15=0,"",(SUM(P11:P25)+SUM(P29:P46)+SUM(P49:P59)+SUM(P63:P98)+SUM(P102:P120))*15)</f>
        <v>210</v>
      </c>
      <c r="R122" s="221">
        <f>IF(SUM(R11:R25)+SUM(R29:R46)+SUM(R49:R59)+SUM(R63:R98)+SUM(R102:R120)=0,"",SUM(R11:R25)+SUM(R29:R46)+SUM(R49:R59)+SUM(R63:R98)+SUM(R102:R120))</f>
        <v>12</v>
      </c>
      <c r="S122" s="221">
        <f>IF((SUM(R11:R25)+SUM(R29:R46)+SUM(R49:R59)+SUM(R63:R98)+SUM(R102:R120))*15=0,"",(SUM(R11:R25)+SUM(R29:R46)+SUM(R49:R59)+SUM(R63:R98)+SUM(R102:R120))*15)</f>
        <v>180</v>
      </c>
      <c r="T122" s="237" t="s">
        <v>24</v>
      </c>
      <c r="U122" s="222">
        <f>IF(SUM(P11:P25)+SUM(R11:R25)+SUM(P29:P46)+SUM(R29:R46)+SUM(P49:P59)+SUM(R49:R59)+SUM(P63:P98)+SUM(R63:R98)+SUM(P102:P120)+SUM(R102:R120)=0,"",(SUM(P11:P25)+SUM(R11:R25)+SUM(P29:P46)+SUM(R29:R46)+SUM(P49:P59)+SUM(R49:R59)+SUM(P63:P98)+SUM(R63:R98)+SUM(P102:P120)+SUM(R102:R120)))</f>
        <v>26</v>
      </c>
      <c r="V122" s="221">
        <f>IF(SUM(V11:V25)+SUM(V29:V46)+SUM(V49:V59)+SUM(V63:V98)+SUM(V102:V120)=0,"",SUM(V11:V25)+SUM(V29:V46)+SUM(V49:V59)+SUM(V63:V98)+SUM(V102:V120))</f>
        <v>12</v>
      </c>
      <c r="W122" s="221">
        <v>183</v>
      </c>
      <c r="X122" s="221">
        <f>IF(SUM(X11:X25)+SUM(X29:X46)+SUM(X49:X59)+SUM(X63:X98)+SUM(X102:X120)=0,"",SUM(X11:X25)+SUM(X29:X46)+SUM(X49:X59)+SUM(X63:X98)+SUM(X102:X120))</f>
        <v>18</v>
      </c>
      <c r="Y122" s="221">
        <v>267</v>
      </c>
      <c r="Z122" s="237" t="s">
        <v>24</v>
      </c>
      <c r="AA122" s="222">
        <f>IF(SUM(V11:V25)+SUM(X11:X25)+SUM(V29:V46)+SUM(X29:X46)+SUM(V49:V59)+SUM(X49:X59)+SUM(V63:V98)+SUM(X63:X98)+SUM(V102:V120)+SUM(X102:X120)=0,"",(SUM(V11:V25)+SUM(X11:X25)+SUM(V29:V46)+SUM(X29:X46)+SUM(V49:V59)+SUM(X49:X59)+SUM(V63:V98)+SUM(X63:X98)+SUM(V102:V120)+SUM(X102:X120)))</f>
        <v>30</v>
      </c>
      <c r="AB122" s="221">
        <f>IF(SUM(AB11:AB25)+SUM(AB29:AB46)+SUM(AB49:AB59)+SUM(AB63:AB98)+SUM(AB102:AB120)=0,"",SUM(AB11:AB25)+SUM(AB29:AB46)+SUM(AB49:AB59)+SUM(AB63:AB98)+SUM(AB102:AB120))</f>
        <v>12</v>
      </c>
      <c r="AC122" s="221">
        <f>IF((SUM(AB11:AB25)+SUM(AB29:AB46)+SUM(AB49:AB59)+SUM(AB63:AB98)+SUM(AB102:AB120))*15=0,"",(SUM(AB11:AB25)+SUM(AB29:AB46)+SUM(AB49:AB59)+SUM(AB63:AB98)+SUM(AB102:AB120))*15)</f>
        <v>180</v>
      </c>
      <c r="AD122" s="221">
        <f>IF(SUM(AD11:AD25)+SUM(AD29:AD46)+SUM(AD49:AD59)+SUM(AD63:AD98)+SUM(AD102:AD120)=0,"",SUM(AD11:AD25)+SUM(AD29:AD46)+SUM(AD49:AD59)+SUM(AD63:AD98)+SUM(AD102:AD120))</f>
        <v>16</v>
      </c>
      <c r="AE122" s="221">
        <f>IF((SUM(AD11:AD25)+SUM(AD29:AD46)+SUM(AD49:AD59)+SUM(AD63:AD98)+SUM(AD102:AD120))*15=0,"",(SUM(AD11:AD25)+SUM(AD29:AD46)+SUM(AD49:AD59)+SUM(AD63:AD98)+SUM(AD102:AD120))*15)</f>
        <v>240</v>
      </c>
      <c r="AF122" s="237" t="s">
        <v>24</v>
      </c>
      <c r="AG122" s="222">
        <f>IF(SUM(AB11:AB25)+SUM(AD11:AD25)+SUM(AB29:AB46)+SUM(AD29:AD46)+SUM(AB49:AB59)+SUM(AD49:AD59)+SUM(AB63:AB98)+SUM(AD63:AD98)+SUM(AB102:AB120)+SUM(AD102:AD120)=0,"",(SUM(AB11:AB25)+SUM(AD11:AD25)+SUM(AB29:AB46)+SUM(AD29:AD46)+SUM(AB49:AB59)+SUM(AD49:AD59)+SUM(AB63:AB98)+SUM(AD63:AD98)+SUM(AB102:AB120)+SUM(AD102:AD120)))</f>
        <v>28</v>
      </c>
      <c r="AH122" s="221">
        <f>IF(SUM(AH11:AH25)+SUM(AH29:AH46)+SUM(AH49:AH59)+SUM(AH63:AH98)+SUM(AH102:AH120)=0,"",SUM(AH11:AH25)+SUM(AH29:AH46)+SUM(AH49:AH59)+SUM(AH63:AH98)+SUM(AH102:AH120))</f>
        <v>6</v>
      </c>
      <c r="AI122" s="221">
        <f>IF((SUM(AH11:AH25)+SUM(AH29:AH46)+SUM(AH49:AH59)+SUM(AH63:AH98)+SUM(AH102:AH120))*15=0,"",(SUM(AH11:AH25)+SUM(AH29:AH46)+SUM(AH49:AH59)+SUM(AH63:AH98)+SUM(AH102:AH120))*15)</f>
        <v>90</v>
      </c>
      <c r="AJ122" s="221">
        <f>IF(SUM(AJ11:AJ25)+SUM(AJ29:AJ46)+SUM(AJ49:AJ59)+SUM(AJ63:AJ98)+SUM(AJ102:AJ120)=0,"",SUM(AJ11:AJ25)+SUM(AJ29:AJ46)+SUM(AJ49:AJ59)+SUM(AJ63:AJ98)+SUM(AJ102:AJ120))</f>
        <v>18</v>
      </c>
      <c r="AK122" s="221">
        <f>IF((SUM(AJ11:AJ25)+SUM(AJ29:AJ46)+SUM(AJ49:AJ59)+SUM(AJ63:AJ98)+SUM(AJ102:AJ120))*15=0,"",(SUM(AJ11:AJ25)+SUM(AJ29:AJ46)+SUM(AJ49:AJ59)+SUM(AJ63:AJ98)+SUM(AJ102:AJ120))*15)</f>
        <v>270</v>
      </c>
      <c r="AL122" s="237" t="s">
        <v>24</v>
      </c>
      <c r="AM122" s="222">
        <f>IF(SUM(AH11:AH25)+SUM(AJ11:AJ25)+SUM(AH29:AH46)+SUM(AJ29:AJ46)+SUM(AH49:AH59)+SUM(AJ49:AJ59)+SUM(AH63:AH98)+SUM(AJ63:AJ98)+SUM(AH102:AH120)+SUM(AJ102:AJ120)=0,"",(SUM(AH11:AH25)+SUM(AJ11:AJ25)+SUM(AH29:AH46)+SUM(AJ29:AJ46)+SUM(AH49:AH59)+SUM(AJ49:AJ59)+SUM(AH63:AH98)+SUM(AJ63:AJ98)+SUM(AH102:AH120)+SUM(AJ102:AJ120)))</f>
        <v>24</v>
      </c>
      <c r="AN122" s="238">
        <v>1</v>
      </c>
      <c r="AO122" s="221">
        <f>IF(SUM(AO11:AO25)+SUM(AO29:AO46)+SUM(AO49:AO59)+SUM(AO63:AO98)+SUM(AO102:AO120)=0,"",SUM(AO11:AO25)+SUM(AO29:AO46)+SUM(AO49:AO59)+SUM(AO63:AO98)+SUM(AO102:AO120))</f>
        <v>1098</v>
      </c>
      <c r="AP122" s="221">
        <f>IF(SUM(AP11:AP25)+SUM(AP29:AP46)+SUM(AP49:AP59)+SUM(AP63:AP98)+SUM(AP102:AP120)=0,"",SUM(AP11:AP25)+SUM(AP29:AP46)+SUM(AP49:AP59)+SUM(AP63:AP98)+SUM(AP102:AP120))</f>
        <v>83</v>
      </c>
      <c r="AQ122" s="221">
        <f>IF(SUM(AQ11:AQ25)+SUM(AQ29:AQ46)+SUM(AQ49:AQ59)+SUM(AQ63:AQ98)+SUM(AQ102:AQ120)=0,"",SUM(AQ11:AQ25)+SUM(AQ29:AQ46)+SUM(AQ49:AQ59)+SUM(AQ63:AQ98)+SUM(AQ102:AQ120))</f>
        <v>1242</v>
      </c>
      <c r="AR122" s="239" t="s">
        <v>24</v>
      </c>
      <c r="AS122" s="223">
        <f>IF(SUM(AS11:AS25)+SUM(AS29:AS46)+SUM(AS49:AS59)+SUM(AS63:AS98)+SUM(AS102:AS120)=0,"",SUM(AS11:AS25)+SUM(AS29:AS46)+SUM(AS49:AS59)+SUM(AS63:AS98)+SUM(AS102:AS120))</f>
        <v>156</v>
      </c>
    </row>
    <row r="123" spans="1:45" ht="6" customHeight="1" thickBot="1">
      <c r="A123" s="432"/>
      <c r="B123" s="432"/>
      <c r="C123" s="432"/>
      <c r="D123" s="432"/>
      <c r="E123" s="432"/>
      <c r="F123" s="432"/>
      <c r="G123" s="432"/>
      <c r="H123" s="432"/>
      <c r="I123" s="432"/>
      <c r="J123" s="432"/>
      <c r="K123" s="432"/>
      <c r="L123" s="432"/>
      <c r="M123" s="432"/>
      <c r="N123" s="432"/>
      <c r="O123" s="432"/>
      <c r="P123" s="432"/>
      <c r="Q123" s="432"/>
      <c r="R123" s="432"/>
      <c r="S123" s="432"/>
      <c r="T123" s="432"/>
      <c r="U123" s="432"/>
      <c r="V123" s="432"/>
      <c r="W123" s="432"/>
      <c r="X123" s="432"/>
      <c r="Y123" s="432"/>
      <c r="Z123" s="432"/>
      <c r="AA123" s="432"/>
      <c r="AB123" s="432"/>
      <c r="AC123" s="432"/>
      <c r="AD123" s="432"/>
      <c r="AE123" s="432"/>
      <c r="AF123" s="432"/>
      <c r="AG123" s="432"/>
      <c r="AH123" s="432"/>
      <c r="AI123" s="432"/>
      <c r="AJ123" s="432"/>
      <c r="AK123" s="432"/>
      <c r="AL123" s="432"/>
      <c r="AM123" s="432"/>
      <c r="AN123" s="432"/>
      <c r="AO123" s="432"/>
      <c r="AP123" s="432"/>
      <c r="AQ123" s="432"/>
      <c r="AR123" s="432"/>
      <c r="AS123" s="432"/>
    </row>
    <row r="124" spans="1:45" ht="15.75" customHeight="1" thickBot="1">
      <c r="A124" s="89" t="s">
        <v>11</v>
      </c>
      <c r="B124" s="240"/>
      <c r="C124" s="99" t="s">
        <v>26</v>
      </c>
      <c r="D124" s="441"/>
      <c r="E124" s="441"/>
      <c r="F124" s="441"/>
      <c r="G124" s="441"/>
      <c r="H124" s="441"/>
      <c r="I124" s="441"/>
      <c r="J124" s="441"/>
      <c r="K124" s="441"/>
      <c r="L124" s="441"/>
      <c r="M124" s="441"/>
      <c r="N124" s="441"/>
      <c r="O124" s="441"/>
      <c r="P124" s="441"/>
      <c r="Q124" s="441"/>
      <c r="R124" s="441"/>
      <c r="S124" s="441"/>
      <c r="T124" s="441"/>
      <c r="U124" s="441"/>
      <c r="V124" s="441"/>
      <c r="W124" s="441"/>
      <c r="X124" s="441"/>
      <c r="Y124" s="441"/>
      <c r="Z124" s="441"/>
      <c r="AA124" s="441"/>
      <c r="AB124" s="441"/>
      <c r="AC124" s="441"/>
      <c r="AD124" s="441"/>
      <c r="AE124" s="441"/>
      <c r="AF124" s="441"/>
      <c r="AG124" s="441"/>
      <c r="AH124" s="441"/>
      <c r="AI124" s="441"/>
      <c r="AJ124" s="441"/>
      <c r="AK124" s="441"/>
      <c r="AL124" s="441"/>
      <c r="AM124" s="441"/>
      <c r="AN124" s="241"/>
      <c r="AO124" s="242"/>
      <c r="AP124" s="242"/>
      <c r="AQ124" s="242"/>
      <c r="AR124" s="242"/>
      <c r="AS124" s="243"/>
    </row>
    <row r="125" spans="1:45" s="33" customFormat="1" ht="15.75" customHeight="1" thickBot="1">
      <c r="A125" s="279" t="s">
        <v>280</v>
      </c>
      <c r="B125" s="244" t="s">
        <v>27</v>
      </c>
      <c r="C125" s="276" t="s">
        <v>227</v>
      </c>
      <c r="D125" s="34"/>
      <c r="E125" s="35" t="str">
        <f t="shared" ref="E125:E132" si="85">IF(D125*15=0,"",D125*15)</f>
        <v/>
      </c>
      <c r="F125" s="36"/>
      <c r="G125" s="35" t="str">
        <f t="shared" ref="G125:G132" si="86">IF(F125*15=0,"",F125*15)</f>
        <v/>
      </c>
      <c r="H125" s="36"/>
      <c r="I125" s="37"/>
      <c r="J125" s="34"/>
      <c r="K125" s="35" t="str">
        <f t="shared" ref="K125:K132" si="87">IF(J125*15=0,"",J125*15)</f>
        <v/>
      </c>
      <c r="L125" s="34"/>
      <c r="M125" s="35" t="str">
        <f t="shared" ref="M125:M132" si="88">IF(L125*15=0,"",L125*15)</f>
        <v/>
      </c>
      <c r="N125" s="36"/>
      <c r="O125" s="37"/>
      <c r="P125" s="34"/>
      <c r="Q125" s="35" t="str">
        <f t="shared" ref="Q125:Q132" si="89">IF(P125*15=0,"",P125*15)</f>
        <v/>
      </c>
      <c r="R125" s="34"/>
      <c r="S125" s="35" t="str">
        <f t="shared" ref="S125:S132" si="90">IF(R125*15=0,"",R125*15)</f>
        <v/>
      </c>
      <c r="T125" s="36"/>
      <c r="U125" s="37"/>
      <c r="V125" s="34"/>
      <c r="W125" s="35" t="str">
        <f t="shared" ref="W125:W132" si="91">IF(V125*15=0,"",V125*15)</f>
        <v/>
      </c>
      <c r="X125" s="36"/>
      <c r="Y125" s="35" t="str">
        <f t="shared" ref="Y125:Y132" si="92">IF(X125*15=0,"",X125*15)</f>
        <v/>
      </c>
      <c r="Z125" s="36"/>
      <c r="AA125" s="84"/>
      <c r="AB125" s="34"/>
      <c r="AC125" s="35" t="str">
        <f t="shared" ref="AC125:AC132" si="93">IF(AB125*15=0,"",AB125*15)</f>
        <v/>
      </c>
      <c r="AD125" s="36"/>
      <c r="AE125" s="35" t="str">
        <f t="shared" ref="AE125:AE132" si="94">IF(AD125*15=0,"",AD125*15)</f>
        <v/>
      </c>
      <c r="AF125" s="36"/>
      <c r="AG125" s="84"/>
      <c r="AH125" s="83"/>
      <c r="AI125" s="35" t="str">
        <f t="shared" ref="AI125:AI132" si="95">IF(AH125*15=0,"",AH125*15)</f>
        <v/>
      </c>
      <c r="AJ125" s="36"/>
      <c r="AK125" s="35" t="str">
        <f t="shared" ref="AK125:AK132" si="96">IF(AJ125*15=0,"",AJ125*15)</f>
        <v/>
      </c>
      <c r="AL125" s="36"/>
      <c r="AM125" s="36"/>
      <c r="AN125" s="437" t="s">
        <v>52</v>
      </c>
      <c r="AO125" s="437"/>
      <c r="AP125" s="437"/>
      <c r="AQ125" s="437"/>
      <c r="AR125" s="428">
        <f>SUM(AN100)</f>
        <v>73</v>
      </c>
      <c r="AS125" s="428"/>
    </row>
    <row r="126" spans="1:45" s="33" customFormat="1" ht="15.75" customHeight="1">
      <c r="A126" s="274" t="s">
        <v>281</v>
      </c>
      <c r="B126" s="227" t="s">
        <v>27</v>
      </c>
      <c r="C126" s="276" t="s">
        <v>228</v>
      </c>
      <c r="D126" s="34"/>
      <c r="E126" s="35" t="str">
        <f t="shared" si="85"/>
        <v/>
      </c>
      <c r="F126" s="36"/>
      <c r="G126" s="35" t="str">
        <f t="shared" si="86"/>
        <v/>
      </c>
      <c r="H126" s="36"/>
      <c r="I126" s="37"/>
      <c r="J126" s="34"/>
      <c r="K126" s="35" t="str">
        <f t="shared" si="87"/>
        <v/>
      </c>
      <c r="L126" s="34"/>
      <c r="M126" s="35" t="str">
        <f t="shared" si="88"/>
        <v/>
      </c>
      <c r="N126" s="36"/>
      <c r="O126" s="37"/>
      <c r="P126" s="34"/>
      <c r="Q126" s="35" t="str">
        <f t="shared" si="89"/>
        <v/>
      </c>
      <c r="R126" s="34"/>
      <c r="S126" s="35" t="str">
        <f t="shared" si="90"/>
        <v/>
      </c>
      <c r="T126" s="36"/>
      <c r="U126" s="37"/>
      <c r="V126" s="34"/>
      <c r="W126" s="35" t="str">
        <f t="shared" si="91"/>
        <v/>
      </c>
      <c r="X126" s="36"/>
      <c r="Y126" s="35" t="str">
        <f t="shared" si="92"/>
        <v/>
      </c>
      <c r="Z126" s="36"/>
      <c r="AA126" s="84"/>
      <c r="AB126" s="34"/>
      <c r="AC126" s="35" t="str">
        <f t="shared" si="93"/>
        <v/>
      </c>
      <c r="AD126" s="36"/>
      <c r="AE126" s="35" t="str">
        <f t="shared" si="94"/>
        <v/>
      </c>
      <c r="AF126" s="36"/>
      <c r="AG126" s="84"/>
      <c r="AH126" s="83"/>
      <c r="AI126" s="35" t="str">
        <f t="shared" si="95"/>
        <v/>
      </c>
      <c r="AJ126" s="36"/>
      <c r="AK126" s="35" t="str">
        <f t="shared" si="96"/>
        <v/>
      </c>
      <c r="AL126" s="36"/>
      <c r="AM126" s="36"/>
      <c r="AN126" s="429" t="s">
        <v>53</v>
      </c>
      <c r="AO126" s="429"/>
      <c r="AP126" s="429"/>
      <c r="AQ126" s="429"/>
      <c r="AR126" s="430">
        <f>SUM(AP100)</f>
        <v>67</v>
      </c>
      <c r="AS126" s="430"/>
    </row>
    <row r="127" spans="1:45" s="33" customFormat="1" ht="15.75" customHeight="1">
      <c r="A127" s="274" t="s">
        <v>183</v>
      </c>
      <c r="B127" s="227" t="s">
        <v>27</v>
      </c>
      <c r="C127" s="277" t="s">
        <v>229</v>
      </c>
      <c r="D127" s="34"/>
      <c r="E127" s="35" t="str">
        <f t="shared" si="85"/>
        <v/>
      </c>
      <c r="F127" s="36"/>
      <c r="G127" s="35" t="str">
        <f t="shared" si="86"/>
        <v/>
      </c>
      <c r="H127" s="36"/>
      <c r="I127" s="37"/>
      <c r="J127" s="34"/>
      <c r="K127" s="35" t="str">
        <f t="shared" si="87"/>
        <v/>
      </c>
      <c r="L127" s="34"/>
      <c r="M127" s="35" t="str">
        <f t="shared" si="88"/>
        <v/>
      </c>
      <c r="N127" s="36"/>
      <c r="O127" s="37"/>
      <c r="P127" s="34"/>
      <c r="Q127" s="35" t="str">
        <f t="shared" si="89"/>
        <v/>
      </c>
      <c r="R127" s="34"/>
      <c r="S127" s="35" t="str">
        <f t="shared" si="90"/>
        <v/>
      </c>
      <c r="T127" s="36"/>
      <c r="U127" s="37"/>
      <c r="V127" s="34"/>
      <c r="W127" s="35" t="str">
        <f t="shared" si="91"/>
        <v/>
      </c>
      <c r="X127" s="36"/>
      <c r="Y127" s="35" t="str">
        <f t="shared" si="92"/>
        <v/>
      </c>
      <c r="Z127" s="36"/>
      <c r="AA127" s="84"/>
      <c r="AB127" s="34"/>
      <c r="AC127" s="35" t="str">
        <f t="shared" si="93"/>
        <v/>
      </c>
      <c r="AD127" s="36"/>
      <c r="AE127" s="35" t="str">
        <f t="shared" si="94"/>
        <v/>
      </c>
      <c r="AF127" s="36"/>
      <c r="AG127" s="84"/>
      <c r="AH127" s="83"/>
      <c r="AI127" s="35" t="str">
        <f t="shared" si="95"/>
        <v/>
      </c>
      <c r="AJ127" s="36"/>
      <c r="AK127" s="35" t="str">
        <f t="shared" si="96"/>
        <v/>
      </c>
      <c r="AL127" s="36"/>
      <c r="AM127" s="36"/>
      <c r="AN127" s="429" t="s">
        <v>28</v>
      </c>
      <c r="AO127" s="429"/>
      <c r="AP127" s="429"/>
      <c r="AQ127" s="429"/>
      <c r="AR127" s="435">
        <f>IF(AR126=0,"",AR126/(AR125+AR126))</f>
        <v>0.47857142857142859</v>
      </c>
      <c r="AS127" s="435"/>
    </row>
    <row r="128" spans="1:45" s="393" customFormat="1" ht="15.75" customHeight="1">
      <c r="A128" s="384" t="s">
        <v>356</v>
      </c>
      <c r="B128" s="385" t="s">
        <v>27</v>
      </c>
      <c r="C128" s="386" t="s">
        <v>355</v>
      </c>
      <c r="D128" s="387"/>
      <c r="E128" s="388" t="str">
        <f t="shared" si="85"/>
        <v/>
      </c>
      <c r="F128" s="389"/>
      <c r="G128" s="388" t="str">
        <f t="shared" si="86"/>
        <v/>
      </c>
      <c r="H128" s="389"/>
      <c r="I128" s="390"/>
      <c r="J128" s="387"/>
      <c r="K128" s="388" t="str">
        <f t="shared" si="87"/>
        <v/>
      </c>
      <c r="L128" s="387"/>
      <c r="M128" s="388" t="str">
        <f t="shared" si="88"/>
        <v/>
      </c>
      <c r="N128" s="389"/>
      <c r="O128" s="390"/>
      <c r="P128" s="387"/>
      <c r="Q128" s="388" t="str">
        <f t="shared" si="89"/>
        <v/>
      </c>
      <c r="R128" s="387"/>
      <c r="S128" s="388" t="str">
        <f t="shared" si="90"/>
        <v/>
      </c>
      <c r="T128" s="389"/>
      <c r="U128" s="390"/>
      <c r="V128" s="387"/>
      <c r="W128" s="388" t="str">
        <f t="shared" si="91"/>
        <v/>
      </c>
      <c r="X128" s="389"/>
      <c r="Y128" s="388" t="str">
        <f t="shared" si="92"/>
        <v/>
      </c>
      <c r="Z128" s="389"/>
      <c r="AA128" s="391"/>
      <c r="AB128" s="387"/>
      <c r="AC128" s="388" t="str">
        <f t="shared" si="93"/>
        <v/>
      </c>
      <c r="AD128" s="389"/>
      <c r="AE128" s="388" t="str">
        <f t="shared" si="94"/>
        <v/>
      </c>
      <c r="AF128" s="389"/>
      <c r="AG128" s="391"/>
      <c r="AH128" s="392"/>
      <c r="AI128" s="388" t="str">
        <f t="shared" si="95"/>
        <v/>
      </c>
      <c r="AJ128" s="389"/>
      <c r="AK128" s="388" t="str">
        <f t="shared" si="96"/>
        <v/>
      </c>
      <c r="AL128" s="389"/>
      <c r="AM128" s="389"/>
      <c r="AN128" s="447" t="s">
        <v>29</v>
      </c>
      <c r="AO128" s="447"/>
      <c r="AP128" s="447"/>
      <c r="AQ128" s="447"/>
      <c r="AR128" s="448">
        <f>IF((SUM(AS11:AS25)+SUM(AS29:AS46)+SUM(AS63:AS98))=0,"",(SUM(AS11:AS25)+SUM(AS29:AS46)+SUM(AS63:AS98))/AR100)</f>
        <v>0.73333333333333328</v>
      </c>
      <c r="AS128" s="448"/>
    </row>
    <row r="129" spans="1:45" s="393" customFormat="1" ht="15.75" customHeight="1">
      <c r="A129" s="394" t="s">
        <v>357</v>
      </c>
      <c r="B129" s="385" t="s">
        <v>27</v>
      </c>
      <c r="C129" s="394" t="s">
        <v>358</v>
      </c>
      <c r="D129" s="387"/>
      <c r="E129" s="388" t="str">
        <f t="shared" si="85"/>
        <v/>
      </c>
      <c r="F129" s="389"/>
      <c r="G129" s="388" t="str">
        <f t="shared" si="86"/>
        <v/>
      </c>
      <c r="H129" s="389"/>
      <c r="I129" s="390"/>
      <c r="J129" s="387"/>
      <c r="K129" s="388" t="str">
        <f t="shared" si="87"/>
        <v/>
      </c>
      <c r="L129" s="387"/>
      <c r="M129" s="388" t="str">
        <f t="shared" si="88"/>
        <v/>
      </c>
      <c r="N129" s="389"/>
      <c r="O129" s="390"/>
      <c r="P129" s="387"/>
      <c r="Q129" s="388" t="str">
        <f t="shared" si="89"/>
        <v/>
      </c>
      <c r="R129" s="387"/>
      <c r="S129" s="388" t="str">
        <f t="shared" si="90"/>
        <v/>
      </c>
      <c r="T129" s="389"/>
      <c r="U129" s="390"/>
      <c r="V129" s="387"/>
      <c r="W129" s="388" t="str">
        <f t="shared" si="91"/>
        <v/>
      </c>
      <c r="X129" s="389"/>
      <c r="Y129" s="388" t="str">
        <f t="shared" si="92"/>
        <v/>
      </c>
      <c r="Z129" s="389"/>
      <c r="AA129" s="391"/>
      <c r="AB129" s="387"/>
      <c r="AC129" s="388" t="str">
        <f t="shared" si="93"/>
        <v/>
      </c>
      <c r="AD129" s="389"/>
      <c r="AE129" s="388" t="str">
        <f t="shared" si="94"/>
        <v/>
      </c>
      <c r="AF129" s="389"/>
      <c r="AG129" s="391"/>
      <c r="AH129" s="392"/>
      <c r="AI129" s="388" t="str">
        <f t="shared" si="95"/>
        <v/>
      </c>
      <c r="AJ129" s="389"/>
      <c r="AK129" s="388" t="str">
        <f t="shared" si="96"/>
        <v/>
      </c>
      <c r="AL129" s="389"/>
      <c r="AM129" s="389"/>
      <c r="AN129" s="447"/>
      <c r="AO129" s="447"/>
      <c r="AP129" s="447"/>
      <c r="AQ129" s="447"/>
      <c r="AR129" s="448"/>
      <c r="AS129" s="448"/>
    </row>
    <row r="130" spans="1:45" s="33" customFormat="1" ht="15.75" customHeight="1">
      <c r="A130" s="374" t="s">
        <v>349</v>
      </c>
      <c r="B130" s="348" t="s">
        <v>27</v>
      </c>
      <c r="C130" s="383" t="s">
        <v>353</v>
      </c>
      <c r="D130" s="34"/>
      <c r="E130" s="35" t="str">
        <f t="shared" si="85"/>
        <v/>
      </c>
      <c r="F130" s="36"/>
      <c r="G130" s="35" t="str">
        <f t="shared" si="86"/>
        <v/>
      </c>
      <c r="H130" s="36"/>
      <c r="I130" s="37"/>
      <c r="J130" s="34"/>
      <c r="K130" s="35" t="str">
        <f t="shared" si="87"/>
        <v/>
      </c>
      <c r="L130" s="34"/>
      <c r="M130" s="35" t="str">
        <f t="shared" si="88"/>
        <v/>
      </c>
      <c r="N130" s="36"/>
      <c r="O130" s="37"/>
      <c r="P130" s="34"/>
      <c r="Q130" s="35" t="str">
        <f t="shared" si="89"/>
        <v/>
      </c>
      <c r="R130" s="34"/>
      <c r="S130" s="35" t="str">
        <f t="shared" si="90"/>
        <v/>
      </c>
      <c r="T130" s="36"/>
      <c r="U130" s="37"/>
      <c r="V130" s="34"/>
      <c r="W130" s="35" t="str">
        <f t="shared" si="91"/>
        <v/>
      </c>
      <c r="X130" s="36"/>
      <c r="Y130" s="35" t="str">
        <f t="shared" si="92"/>
        <v/>
      </c>
      <c r="Z130" s="36"/>
      <c r="AA130" s="84"/>
      <c r="AB130" s="34"/>
      <c r="AC130" s="35" t="str">
        <f t="shared" si="93"/>
        <v/>
      </c>
      <c r="AD130" s="36"/>
      <c r="AE130" s="35" t="str">
        <f t="shared" si="94"/>
        <v/>
      </c>
      <c r="AF130" s="36"/>
      <c r="AG130" s="84"/>
      <c r="AH130" s="83"/>
      <c r="AI130" s="35" t="str">
        <f t="shared" si="95"/>
        <v/>
      </c>
      <c r="AJ130" s="36"/>
      <c r="AK130" s="35" t="str">
        <f t="shared" si="96"/>
        <v/>
      </c>
      <c r="AL130" s="36"/>
      <c r="AM130" s="36"/>
      <c r="AN130" s="417"/>
      <c r="AO130" s="417"/>
      <c r="AP130" s="417"/>
      <c r="AQ130" s="417"/>
      <c r="AR130" s="416"/>
      <c r="AS130" s="416"/>
    </row>
    <row r="131" spans="1:45" s="33" customFormat="1" ht="15.75" customHeight="1">
      <c r="A131" s="374" t="s">
        <v>352</v>
      </c>
      <c r="B131" s="348" t="s">
        <v>27</v>
      </c>
      <c r="C131" s="382" t="s">
        <v>354</v>
      </c>
      <c r="D131" s="34"/>
      <c r="E131" s="14" t="str">
        <f t="shared" si="85"/>
        <v/>
      </c>
      <c r="F131" s="36"/>
      <c r="G131" s="14" t="str">
        <f t="shared" si="86"/>
        <v/>
      </c>
      <c r="H131" s="36"/>
      <c r="I131" s="37"/>
      <c r="J131" s="34"/>
      <c r="K131" s="14" t="str">
        <f t="shared" si="87"/>
        <v/>
      </c>
      <c r="L131" s="34"/>
      <c r="M131" s="14" t="str">
        <f t="shared" si="88"/>
        <v/>
      </c>
      <c r="N131" s="36"/>
      <c r="O131" s="37"/>
      <c r="P131" s="34"/>
      <c r="Q131" s="14" t="str">
        <f t="shared" si="89"/>
        <v/>
      </c>
      <c r="R131" s="34"/>
      <c r="S131" s="14" t="str">
        <f t="shared" si="90"/>
        <v/>
      </c>
      <c r="T131" s="36"/>
      <c r="U131" s="37"/>
      <c r="V131" s="34"/>
      <c r="W131" s="14" t="str">
        <f t="shared" si="91"/>
        <v/>
      </c>
      <c r="X131" s="36"/>
      <c r="Y131" s="14" t="str">
        <f t="shared" si="92"/>
        <v/>
      </c>
      <c r="Z131" s="36"/>
      <c r="AA131" s="84"/>
      <c r="AB131" s="34"/>
      <c r="AC131" s="14" t="str">
        <f t="shared" si="93"/>
        <v/>
      </c>
      <c r="AD131" s="36"/>
      <c r="AE131" s="14" t="str">
        <f t="shared" si="94"/>
        <v/>
      </c>
      <c r="AF131" s="36"/>
      <c r="AG131" s="84"/>
      <c r="AH131" s="83"/>
      <c r="AI131" s="14" t="str">
        <f t="shared" si="95"/>
        <v/>
      </c>
      <c r="AJ131" s="36"/>
      <c r="AK131" s="14" t="str">
        <f t="shared" si="96"/>
        <v/>
      </c>
      <c r="AL131" s="36"/>
      <c r="AM131" s="36"/>
      <c r="AN131" s="417"/>
      <c r="AO131" s="417"/>
      <c r="AP131" s="417"/>
      <c r="AQ131" s="417"/>
      <c r="AR131" s="416"/>
      <c r="AS131" s="416"/>
    </row>
    <row r="132" spans="1:45" s="33" customFormat="1" ht="15.75" customHeight="1" thickBot="1">
      <c r="A132" s="11"/>
      <c r="B132" s="229" t="s">
        <v>27</v>
      </c>
      <c r="C132" s="13"/>
      <c r="D132" s="34"/>
      <c r="E132" s="27" t="str">
        <f t="shared" si="85"/>
        <v/>
      </c>
      <c r="F132" s="36"/>
      <c r="G132" s="27" t="str">
        <f t="shared" si="86"/>
        <v/>
      </c>
      <c r="H132" s="36"/>
      <c r="I132" s="37"/>
      <c r="J132" s="34"/>
      <c r="K132" s="27" t="str">
        <f t="shared" si="87"/>
        <v/>
      </c>
      <c r="L132" s="34"/>
      <c r="M132" s="27" t="str">
        <f t="shared" si="88"/>
        <v/>
      </c>
      <c r="N132" s="36"/>
      <c r="O132" s="37"/>
      <c r="P132" s="34"/>
      <c r="Q132" s="27" t="str">
        <f t="shared" si="89"/>
        <v/>
      </c>
      <c r="R132" s="34"/>
      <c r="S132" s="27" t="str">
        <f t="shared" si="90"/>
        <v/>
      </c>
      <c r="T132" s="36"/>
      <c r="U132" s="37"/>
      <c r="V132" s="85"/>
      <c r="W132" s="86" t="str">
        <f t="shared" si="91"/>
        <v/>
      </c>
      <c r="X132" s="87"/>
      <c r="Y132" s="86" t="str">
        <f t="shared" si="92"/>
        <v/>
      </c>
      <c r="Z132" s="87"/>
      <c r="AA132" s="88"/>
      <c r="AB132" s="85"/>
      <c r="AC132" s="86" t="str">
        <f t="shared" si="93"/>
        <v/>
      </c>
      <c r="AD132" s="87"/>
      <c r="AE132" s="86" t="str">
        <f t="shared" si="94"/>
        <v/>
      </c>
      <c r="AF132" s="87"/>
      <c r="AG132" s="88"/>
      <c r="AH132" s="83"/>
      <c r="AI132" s="27" t="str">
        <f t="shared" si="95"/>
        <v/>
      </c>
      <c r="AJ132" s="36"/>
      <c r="AK132" s="27" t="str">
        <f t="shared" si="96"/>
        <v/>
      </c>
      <c r="AL132" s="36"/>
      <c r="AM132" s="36"/>
      <c r="AN132" s="417"/>
      <c r="AO132" s="417"/>
      <c r="AP132" s="417"/>
      <c r="AQ132" s="417"/>
      <c r="AR132" s="416"/>
      <c r="AS132" s="416"/>
    </row>
    <row r="133" spans="1:45" s="33" customFormat="1" ht="9.9499999999999993" customHeight="1" thickTop="1" thickBot="1">
      <c r="A133" s="433"/>
      <c r="B133" s="433"/>
      <c r="C133" s="433"/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433"/>
      <c r="W133" s="433"/>
      <c r="X133" s="433"/>
      <c r="Y133" s="433"/>
      <c r="Z133" s="433"/>
      <c r="AA133" s="433"/>
      <c r="AB133" s="433"/>
      <c r="AC133" s="433"/>
      <c r="AD133" s="433"/>
      <c r="AE133" s="433"/>
      <c r="AF133" s="433"/>
      <c r="AG133" s="433"/>
      <c r="AH133" s="433"/>
      <c r="AI133" s="433"/>
      <c r="AJ133" s="433"/>
      <c r="AK133" s="433"/>
      <c r="AL133" s="433"/>
      <c r="AM133" s="433"/>
      <c r="AN133" s="245"/>
      <c r="AO133" s="245"/>
      <c r="AP133" s="245"/>
      <c r="AQ133" s="245"/>
      <c r="AR133" s="245"/>
      <c r="AS133" s="246"/>
    </row>
    <row r="134" spans="1:45" s="33" customFormat="1" ht="15.95" customHeight="1" thickTop="1">
      <c r="A134" s="274" t="s">
        <v>256</v>
      </c>
      <c r="B134" s="315" t="s">
        <v>260</v>
      </c>
      <c r="C134" s="101" t="s">
        <v>30</v>
      </c>
      <c r="D134" s="247"/>
      <c r="E134" s="248"/>
      <c r="F134" s="248"/>
      <c r="G134" s="248"/>
      <c r="H134" s="248"/>
      <c r="I134" s="248"/>
      <c r="J134" s="248"/>
      <c r="K134" s="248"/>
      <c r="L134" s="248"/>
      <c r="M134" s="248">
        <v>120</v>
      </c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248"/>
      <c r="AM134" s="249"/>
      <c r="AN134" s="250"/>
      <c r="AO134" s="251"/>
      <c r="AP134" s="251"/>
      <c r="AQ134" s="251"/>
      <c r="AR134" s="251"/>
      <c r="AS134" s="252"/>
    </row>
    <row r="135" spans="1:45" s="33" customFormat="1" ht="15.75" customHeight="1" thickBot="1">
      <c r="A135" s="274" t="s">
        <v>257</v>
      </c>
      <c r="B135" s="253" t="s">
        <v>260</v>
      </c>
      <c r="C135" s="102" t="s">
        <v>31</v>
      </c>
      <c r="D135" s="103"/>
      <c r="E135" s="39"/>
      <c r="F135" s="39"/>
      <c r="G135" s="39"/>
      <c r="H135" s="254"/>
      <c r="I135" s="254"/>
      <c r="J135" s="254"/>
      <c r="K135" s="39"/>
      <c r="L135" s="39"/>
      <c r="M135" s="39"/>
      <c r="N135" s="254"/>
      <c r="O135" s="254"/>
      <c r="P135" s="254"/>
      <c r="Q135" s="39"/>
      <c r="R135" s="39"/>
      <c r="S135" s="39"/>
      <c r="T135" s="254"/>
      <c r="U135" s="254"/>
      <c r="V135" s="254"/>
      <c r="W135" s="39"/>
      <c r="X135" s="39"/>
      <c r="Y135" s="39">
        <v>120</v>
      </c>
      <c r="Z135" s="254"/>
      <c r="AA135" s="254"/>
      <c r="AB135" s="254"/>
      <c r="AC135" s="39"/>
      <c r="AD135" s="39"/>
      <c r="AE135" s="39"/>
      <c r="AF135" s="254"/>
      <c r="AG135" s="254"/>
      <c r="AH135" s="254"/>
      <c r="AI135" s="39"/>
      <c r="AJ135" s="39"/>
      <c r="AK135" s="39"/>
      <c r="AL135" s="254"/>
      <c r="AM135" s="255"/>
      <c r="AN135" s="256"/>
      <c r="AO135" s="257"/>
      <c r="AP135" s="257"/>
      <c r="AQ135" s="257"/>
      <c r="AR135" s="257"/>
      <c r="AS135" s="258"/>
    </row>
    <row r="136" spans="1:45" s="33" customFormat="1" ht="9.9499999999999993" customHeight="1" thickTop="1" thickBot="1">
      <c r="A136" s="434"/>
      <c r="B136" s="434"/>
      <c r="C136" s="434"/>
      <c r="D136" s="434"/>
      <c r="E136" s="434"/>
      <c r="F136" s="434"/>
      <c r="G136" s="434"/>
      <c r="H136" s="434"/>
      <c r="I136" s="434"/>
      <c r="J136" s="434"/>
      <c r="K136" s="434"/>
      <c r="L136" s="434"/>
      <c r="M136" s="434"/>
      <c r="N136" s="434"/>
      <c r="O136" s="434"/>
      <c r="P136" s="434"/>
      <c r="Q136" s="434"/>
      <c r="R136" s="434"/>
      <c r="S136" s="434"/>
      <c r="T136" s="434"/>
      <c r="U136" s="434"/>
      <c r="V136" s="434"/>
      <c r="W136" s="434"/>
      <c r="X136" s="434"/>
      <c r="Y136" s="434"/>
      <c r="Z136" s="434"/>
      <c r="AA136" s="434"/>
      <c r="AB136" s="434"/>
      <c r="AC136" s="434"/>
      <c r="AD136" s="434"/>
      <c r="AE136" s="434"/>
      <c r="AF136" s="434"/>
      <c r="AG136" s="434"/>
      <c r="AH136" s="434"/>
      <c r="AI136" s="434"/>
      <c r="AJ136" s="434"/>
      <c r="AK136" s="434"/>
      <c r="AL136" s="434"/>
      <c r="AM136" s="434"/>
      <c r="AN136" s="245"/>
      <c r="AO136" s="245"/>
      <c r="AP136" s="245"/>
      <c r="AQ136" s="245"/>
      <c r="AR136" s="245"/>
      <c r="AS136" s="246"/>
    </row>
    <row r="137" spans="1:45" s="33" customFormat="1" ht="15.75" customHeight="1" thickTop="1">
      <c r="A137" s="439" t="s">
        <v>32</v>
      </c>
      <c r="B137" s="439"/>
      <c r="C137" s="439"/>
      <c r="D137" s="439"/>
      <c r="E137" s="439"/>
      <c r="F137" s="439"/>
      <c r="G137" s="439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  <c r="T137" s="439"/>
      <c r="U137" s="439"/>
      <c r="V137" s="439"/>
      <c r="W137" s="439"/>
      <c r="X137" s="439"/>
      <c r="Y137" s="439"/>
      <c r="Z137" s="439"/>
      <c r="AA137" s="439"/>
      <c r="AB137" s="439"/>
      <c r="AC137" s="439"/>
      <c r="AD137" s="439"/>
      <c r="AE137" s="439"/>
      <c r="AF137" s="439"/>
      <c r="AG137" s="439"/>
      <c r="AH137" s="439"/>
      <c r="AI137" s="439"/>
      <c r="AJ137" s="439"/>
      <c r="AK137" s="439"/>
      <c r="AL137" s="439"/>
      <c r="AM137" s="439"/>
      <c r="AN137" s="259"/>
      <c r="AO137" s="259"/>
      <c r="AP137" s="259"/>
      <c r="AQ137" s="259"/>
      <c r="AR137" s="259"/>
      <c r="AS137" s="260"/>
    </row>
    <row r="138" spans="1:45" s="33" customFormat="1" ht="15.75" customHeight="1">
      <c r="A138" s="40"/>
      <c r="B138" s="227"/>
      <c r="C138" s="104" t="s">
        <v>33</v>
      </c>
      <c r="D138" s="106"/>
      <c r="E138" s="42"/>
      <c r="F138" s="42"/>
      <c r="G138" s="42"/>
      <c r="H138" s="17"/>
      <c r="I138" s="43">
        <f>IF(COUNTIF(I11:I120,"A")=0,"",COUNTIF(I11:I120,"A"))</f>
        <v>2</v>
      </c>
      <c r="J138" s="41"/>
      <c r="K138" s="42"/>
      <c r="L138" s="42"/>
      <c r="M138" s="42"/>
      <c r="N138" s="17"/>
      <c r="O138" s="43">
        <f>IF(COUNTIF(O11:O120,"A")=0,"",COUNTIF(O11:O120,"A"))</f>
        <v>2</v>
      </c>
      <c r="P138" s="41"/>
      <c r="Q138" s="42"/>
      <c r="R138" s="42"/>
      <c r="S138" s="42"/>
      <c r="T138" s="17"/>
      <c r="U138" s="43">
        <f>IF(COUNTIF(U11:U120,"A")=0,"",COUNTIF(U11:U120,"A"))</f>
        <v>2</v>
      </c>
      <c r="V138" s="41"/>
      <c r="W138" s="42"/>
      <c r="X138" s="42"/>
      <c r="Y138" s="42"/>
      <c r="Z138" s="17"/>
      <c r="AA138" s="43">
        <f>IF(COUNTIF(AA11:AA120,"A")=0,"",COUNTIF(AA11:AA120,"A"))</f>
        <v>1</v>
      </c>
      <c r="AB138" s="41"/>
      <c r="AC138" s="42"/>
      <c r="AD138" s="42"/>
      <c r="AE138" s="42"/>
      <c r="AF138" s="17"/>
      <c r="AG138" s="43">
        <f>IF(COUNTIF(AG11:AG120,"A")=0,"",COUNTIF(AG11:AG120,"A"))</f>
        <v>2</v>
      </c>
      <c r="AH138" s="41"/>
      <c r="AI138" s="42"/>
      <c r="AJ138" s="42"/>
      <c r="AK138" s="42"/>
      <c r="AL138" s="17"/>
      <c r="AM138" s="43">
        <f>IF(COUNTIF(AM11:AM120,"A")=0,"",COUNTIF(AM11:AM120,"A"))</f>
        <v>1</v>
      </c>
      <c r="AN138" s="44"/>
      <c r="AO138" s="42"/>
      <c r="AP138" s="42"/>
      <c r="AQ138" s="42"/>
      <c r="AR138" s="17"/>
      <c r="AS138" s="261">
        <f t="shared" ref="AS138:AS151" si="97">IF(SUM(D138:AM138)=0,"",SUM(D138:AM138))</f>
        <v>10</v>
      </c>
    </row>
    <row r="139" spans="1:45" s="33" customFormat="1" ht="15.75" customHeight="1">
      <c r="A139" s="45"/>
      <c r="B139" s="227"/>
      <c r="C139" s="104" t="s">
        <v>34</v>
      </c>
      <c r="D139" s="106"/>
      <c r="E139" s="42"/>
      <c r="F139" s="42"/>
      <c r="G139" s="42"/>
      <c r="H139" s="17"/>
      <c r="I139" s="43">
        <f>IF(COUNTIF(I11:I120,"B")=0,"",COUNTIF(I11:I120,"B"))</f>
        <v>2</v>
      </c>
      <c r="J139" s="41"/>
      <c r="K139" s="42"/>
      <c r="L139" s="42"/>
      <c r="M139" s="42"/>
      <c r="N139" s="17"/>
      <c r="O139" s="43">
        <f>IF(COUNTIF(O11:O120,"B")=0,"",COUNTIF(O11:O120,"B"))</f>
        <v>1</v>
      </c>
      <c r="P139" s="41"/>
      <c r="Q139" s="42"/>
      <c r="R139" s="42"/>
      <c r="S139" s="42"/>
      <c r="T139" s="17"/>
      <c r="U139" s="43">
        <f>IF(COUNTIF(U11:U120,"B")=0,"",COUNTIF(U11:U120,"B"))</f>
        <v>1</v>
      </c>
      <c r="V139" s="41"/>
      <c r="W139" s="42"/>
      <c r="X139" s="42"/>
      <c r="Y139" s="42"/>
      <c r="Z139" s="17"/>
      <c r="AA139" s="43" t="str">
        <f>IF(COUNTIF(AA11:AA120,"B")=0,"",COUNTIF(AA11:AA120,"B"))</f>
        <v/>
      </c>
      <c r="AB139" s="41"/>
      <c r="AC139" s="42"/>
      <c r="AD139" s="42"/>
      <c r="AE139" s="42"/>
      <c r="AF139" s="17"/>
      <c r="AG139" s="43" t="str">
        <f>IF(COUNTIF(AG11:AG120,"B")=0,"",COUNTIF(AG11:AG120,"B"))</f>
        <v/>
      </c>
      <c r="AH139" s="41"/>
      <c r="AI139" s="42"/>
      <c r="AJ139" s="42"/>
      <c r="AK139" s="42"/>
      <c r="AL139" s="17"/>
      <c r="AM139" s="43" t="str">
        <f>IF(COUNTIF(AM11:AM120,"B")=0,"",COUNTIF(AM11:AM120,"B"))</f>
        <v/>
      </c>
      <c r="AN139" s="44"/>
      <c r="AO139" s="42"/>
      <c r="AP139" s="42"/>
      <c r="AQ139" s="42"/>
      <c r="AR139" s="17"/>
      <c r="AS139" s="261">
        <f t="shared" si="97"/>
        <v>4</v>
      </c>
    </row>
    <row r="140" spans="1:45" s="33" customFormat="1" ht="15.75" customHeight="1">
      <c r="A140" s="45"/>
      <c r="B140" s="227"/>
      <c r="C140" s="104" t="s">
        <v>35</v>
      </c>
      <c r="D140" s="106"/>
      <c r="E140" s="42"/>
      <c r="F140" s="42"/>
      <c r="G140" s="42"/>
      <c r="H140" s="17"/>
      <c r="I140" s="43">
        <f>IF(COUNTIF(I11:I120,"F")=0,"",COUNTIF(I11:I120,"F"))</f>
        <v>3</v>
      </c>
      <c r="J140" s="41"/>
      <c r="K140" s="42"/>
      <c r="L140" s="42"/>
      <c r="M140" s="42"/>
      <c r="N140" s="17"/>
      <c r="O140" s="43">
        <f>IF(COUNTIF(O11:O120,"F")=0,"",COUNTIF(O11:O120,"F"))</f>
        <v>2</v>
      </c>
      <c r="P140" s="41"/>
      <c r="Q140" s="42"/>
      <c r="R140" s="42"/>
      <c r="S140" s="42"/>
      <c r="T140" s="17"/>
      <c r="U140" s="43">
        <f>IF(COUNTIF(U11:U120,"F")=0,"",COUNTIF(U11:U120,"F"))</f>
        <v>4</v>
      </c>
      <c r="V140" s="41"/>
      <c r="W140" s="42"/>
      <c r="X140" s="42"/>
      <c r="Y140" s="42"/>
      <c r="Z140" s="17"/>
      <c r="AA140" s="43">
        <f>IF(COUNTIF(AA11:AA120,"F")=0,"",COUNTIF(AA11:AA120,"F"))</f>
        <v>2</v>
      </c>
      <c r="AB140" s="41"/>
      <c r="AC140" s="42"/>
      <c r="AD140" s="42"/>
      <c r="AE140" s="42"/>
      <c r="AF140" s="17"/>
      <c r="AG140" s="43">
        <f>IF(COUNTIF(AG11:AG120,"F")=0,"",COUNTIF(AG11:AG120,"F"))</f>
        <v>5</v>
      </c>
      <c r="AH140" s="41"/>
      <c r="AI140" s="42"/>
      <c r="AJ140" s="42"/>
      <c r="AK140" s="42"/>
      <c r="AL140" s="17"/>
      <c r="AM140" s="43">
        <f>IF(COUNTIF(AM11:AM120,"F")=0,"",COUNTIF(AM11:AM120,"F"))</f>
        <v>2</v>
      </c>
      <c r="AN140" s="44"/>
      <c r="AO140" s="42"/>
      <c r="AP140" s="42"/>
      <c r="AQ140" s="42"/>
      <c r="AR140" s="17"/>
      <c r="AS140" s="261">
        <f t="shared" si="97"/>
        <v>18</v>
      </c>
    </row>
    <row r="141" spans="1:45" s="33" customFormat="1" ht="15.75" customHeight="1">
      <c r="A141" s="45"/>
      <c r="B141" s="166"/>
      <c r="C141" s="104" t="s">
        <v>36</v>
      </c>
      <c r="D141" s="262"/>
      <c r="E141" s="263"/>
      <c r="F141" s="263"/>
      <c r="G141" s="263"/>
      <c r="H141" s="264"/>
      <c r="I141" s="43" t="str">
        <f>IF(COUNTIF(I11:I120,"F(Z)")=0,"",COUNTIF(I11:I120,"F(Z)"))</f>
        <v/>
      </c>
      <c r="J141" s="104"/>
      <c r="K141" s="263"/>
      <c r="L141" s="263"/>
      <c r="M141" s="263"/>
      <c r="N141" s="264"/>
      <c r="O141" s="43" t="str">
        <f>IF(COUNTIF(O11:O120,"F(Z)")=0,"",COUNTIF(O11:O120,"F(Z)"))</f>
        <v/>
      </c>
      <c r="P141" s="104"/>
      <c r="Q141" s="263"/>
      <c r="R141" s="263"/>
      <c r="S141" s="263"/>
      <c r="T141" s="264"/>
      <c r="U141" s="43" t="str">
        <f>IF(COUNTIF(U11:U120,"F(Z)")=0,"",COUNTIF(U11:U120,"F(Z)"))</f>
        <v/>
      </c>
      <c r="V141" s="104"/>
      <c r="W141" s="263"/>
      <c r="X141" s="263"/>
      <c r="Y141" s="263"/>
      <c r="Z141" s="264"/>
      <c r="AA141" s="43" t="str">
        <f>IF(COUNTIF(AA11:AA120,"F(Z)")=0,"",COUNTIF(AA11:AA120,"F(Z)"))</f>
        <v/>
      </c>
      <c r="AB141" s="104"/>
      <c r="AC141" s="263"/>
      <c r="AD141" s="263"/>
      <c r="AE141" s="263"/>
      <c r="AF141" s="264"/>
      <c r="AG141" s="43" t="str">
        <f>IF(COUNTIF(AG11:AG120,"F(Z)")=0,"",COUNTIF(AG11:AG120,"F(Z)"))</f>
        <v/>
      </c>
      <c r="AH141" s="104"/>
      <c r="AI141" s="263"/>
      <c r="AJ141" s="263"/>
      <c r="AK141" s="263"/>
      <c r="AL141" s="264"/>
      <c r="AM141" s="43">
        <f>IF(COUNTIF(AM11:AM120,"F(Z)")=0,"",COUNTIF(AM11:AM120,"F(Z)"))</f>
        <v>3</v>
      </c>
      <c r="AN141" s="265"/>
      <c r="AO141" s="263"/>
      <c r="AP141" s="263"/>
      <c r="AQ141" s="263"/>
      <c r="AR141" s="264"/>
      <c r="AS141" s="261">
        <f t="shared" si="97"/>
        <v>3</v>
      </c>
    </row>
    <row r="142" spans="1:45" s="33" customFormat="1" ht="15.75" customHeight="1">
      <c r="A142" s="45"/>
      <c r="B142" s="227"/>
      <c r="C142" s="104" t="s">
        <v>37</v>
      </c>
      <c r="D142" s="106"/>
      <c r="E142" s="42"/>
      <c r="F142" s="42"/>
      <c r="G142" s="42"/>
      <c r="H142" s="17"/>
      <c r="I142" s="43">
        <f>IF(COUNTIF(I11:I120,"G")=0,"",COUNTIF(I11:I120,"G"))</f>
        <v>5</v>
      </c>
      <c r="J142" s="41"/>
      <c r="K142" s="42"/>
      <c r="L142" s="42"/>
      <c r="M142" s="42"/>
      <c r="N142" s="17"/>
      <c r="O142" s="43">
        <f>IF(COUNTIF(O11:O120,"G")=0,"",COUNTIF(O11:O120,"G"))</f>
        <v>2</v>
      </c>
      <c r="P142" s="41"/>
      <c r="Q142" s="42"/>
      <c r="R142" s="42"/>
      <c r="S142" s="42"/>
      <c r="T142" s="17"/>
      <c r="U142" s="43" t="str">
        <f>IF(COUNTIF(U11:U120,"G")=0,"",COUNTIF(U11:U120,"G"))</f>
        <v/>
      </c>
      <c r="V142" s="41"/>
      <c r="W142" s="42"/>
      <c r="X142" s="42"/>
      <c r="Y142" s="42"/>
      <c r="Z142" s="17"/>
      <c r="AA142" s="43">
        <f>IF(COUNTIF(AA11:AA120,"G")=0,"",COUNTIF(AA11:AA120,"G"))</f>
        <v>4</v>
      </c>
      <c r="AB142" s="41"/>
      <c r="AC142" s="42"/>
      <c r="AD142" s="42"/>
      <c r="AE142" s="42"/>
      <c r="AF142" s="17"/>
      <c r="AG142" s="43">
        <f>IF(COUNTIF(AG11:AG120,"G")=0,"",COUNTIF(AG11:AG120,"G"))</f>
        <v>1</v>
      </c>
      <c r="AH142" s="41"/>
      <c r="AI142" s="42"/>
      <c r="AJ142" s="42"/>
      <c r="AK142" s="42"/>
      <c r="AL142" s="17"/>
      <c r="AM142" s="43">
        <f>IF(COUNTIF(AM11:AM120,"G")=0,"",COUNTIF(AM11:AM120,"G"))</f>
        <v>1</v>
      </c>
      <c r="AN142" s="44"/>
      <c r="AO142" s="42"/>
      <c r="AP142" s="42"/>
      <c r="AQ142" s="42"/>
      <c r="AR142" s="17"/>
      <c r="AS142" s="261">
        <f t="shared" si="97"/>
        <v>13</v>
      </c>
    </row>
    <row r="143" spans="1:45" s="33" customFormat="1" ht="15.75" customHeight="1">
      <c r="A143" s="45"/>
      <c r="B143" s="227"/>
      <c r="C143" s="104" t="s">
        <v>38</v>
      </c>
      <c r="D143" s="106"/>
      <c r="E143" s="42"/>
      <c r="F143" s="42"/>
      <c r="G143" s="42"/>
      <c r="H143" s="17"/>
      <c r="I143" s="43" t="str">
        <f>IF(COUNTIF(I11:I120,"G(Z)")=0,"",COUNTIF(I11:I120,"G(Z)"))</f>
        <v/>
      </c>
      <c r="J143" s="41"/>
      <c r="K143" s="42"/>
      <c r="L143" s="42"/>
      <c r="M143" s="42"/>
      <c r="N143" s="17"/>
      <c r="O143" s="43" t="str">
        <f>IF(COUNTIF(O11:O120,"G(Z)")=0,"",COUNTIF(O11:O120,"G(Z)"))</f>
        <v/>
      </c>
      <c r="P143" s="41"/>
      <c r="Q143" s="42"/>
      <c r="R143" s="42"/>
      <c r="S143" s="42"/>
      <c r="T143" s="17"/>
      <c r="U143" s="43" t="str">
        <f>IF(COUNTIF(U11:U120,"G(Z)")=0,"",COUNTIF(U11:U120,"G(Z)"))</f>
        <v/>
      </c>
      <c r="V143" s="41"/>
      <c r="W143" s="42"/>
      <c r="X143" s="42"/>
      <c r="Y143" s="42"/>
      <c r="Z143" s="17"/>
      <c r="AA143" s="43" t="str">
        <f>IF(COUNTIF(AA11:AA120,"G(Z)")=0,"",COUNTIF(AA11:AA120,"G(Z)"))</f>
        <v/>
      </c>
      <c r="AB143" s="41"/>
      <c r="AC143" s="42"/>
      <c r="AD143" s="42"/>
      <c r="AE143" s="42"/>
      <c r="AF143" s="17"/>
      <c r="AG143" s="43" t="str">
        <f>IF(COUNTIF(AG11:AG120,"G(Z)")=0,"",COUNTIF(AG11:AG120,"G(Z)"))</f>
        <v/>
      </c>
      <c r="AH143" s="41"/>
      <c r="AI143" s="42"/>
      <c r="AJ143" s="42"/>
      <c r="AK143" s="42"/>
      <c r="AL143" s="17"/>
      <c r="AM143" s="43" t="str">
        <f>IF(COUNTIF(AM11:AM120,"G(Z)")=0,"",COUNTIF(AM11:AM120,"G(Z)"))</f>
        <v/>
      </c>
      <c r="AN143" s="44"/>
      <c r="AO143" s="42"/>
      <c r="AP143" s="42"/>
      <c r="AQ143" s="42"/>
      <c r="AR143" s="17"/>
      <c r="AS143" s="261" t="str">
        <f t="shared" si="97"/>
        <v/>
      </c>
    </row>
    <row r="144" spans="1:45" s="33" customFormat="1" ht="15.75" customHeight="1">
      <c r="A144" s="45"/>
      <c r="B144" s="227"/>
      <c r="C144" s="104" t="s">
        <v>322</v>
      </c>
      <c r="D144" s="106"/>
      <c r="E144" s="42"/>
      <c r="F144" s="42"/>
      <c r="G144" s="42"/>
      <c r="H144" s="17"/>
      <c r="I144" s="43" t="str">
        <f>IF(COUNTIF(I11:I120,"V")=0,"",COUNTIF(I11:I120,"V"))</f>
        <v/>
      </c>
      <c r="J144" s="41"/>
      <c r="K144" s="42"/>
      <c r="L144" s="42"/>
      <c r="M144" s="42"/>
      <c r="N144" s="17"/>
      <c r="O144" s="43" t="str">
        <f>IF(COUNTIF(O11:O120,"V")=0,"",COUNTIF(O11:O120,"V"))</f>
        <v/>
      </c>
      <c r="P144" s="41"/>
      <c r="Q144" s="42"/>
      <c r="R144" s="42"/>
      <c r="S144" s="42"/>
      <c r="T144" s="17"/>
      <c r="U144" s="43" t="str">
        <f>IF(COUNTIF(U11:U120,"V")=0,"",COUNTIF(U11:U120,"V"))</f>
        <v/>
      </c>
      <c r="V144" s="41"/>
      <c r="W144" s="42"/>
      <c r="X144" s="42"/>
      <c r="Y144" s="42"/>
      <c r="Z144" s="17"/>
      <c r="AA144" s="43" t="str">
        <f>IF(COUNTIF(AA11:AA120,"V")=0,"",COUNTIF(AA11:AA120,"V"))</f>
        <v/>
      </c>
      <c r="AB144" s="41"/>
      <c r="AC144" s="42"/>
      <c r="AD144" s="42"/>
      <c r="AE144" s="42"/>
      <c r="AF144" s="17"/>
      <c r="AG144" s="43" t="str">
        <f>IF(COUNTIF(AG11:AG120,"V")=0,"",COUNTIF(AG11:AG120,"V"))</f>
        <v/>
      </c>
      <c r="AH144" s="41"/>
      <c r="AI144" s="42"/>
      <c r="AJ144" s="42"/>
      <c r="AK144" s="42"/>
      <c r="AL144" s="17"/>
      <c r="AM144" s="43" t="str">
        <f>IF(COUNTIF(AM11:AM120,"V")=0,"",COUNTIF(AM11:AM120,"V"))</f>
        <v/>
      </c>
      <c r="AN144" s="44"/>
      <c r="AO144" s="42"/>
      <c r="AP144" s="42"/>
      <c r="AQ144" s="42"/>
      <c r="AR144" s="17"/>
      <c r="AS144" s="261" t="str">
        <f t="shared" si="97"/>
        <v/>
      </c>
    </row>
    <row r="145" spans="1:45" s="33" customFormat="1" ht="15.75" hidden="1" customHeight="1">
      <c r="A145" s="45"/>
      <c r="B145" s="227"/>
      <c r="C145" s="104" t="s">
        <v>39</v>
      </c>
      <c r="D145" s="106"/>
      <c r="E145" s="42"/>
      <c r="F145" s="42"/>
      <c r="G145" s="42"/>
      <c r="H145" s="17"/>
      <c r="I145" s="43" t="str">
        <f>IF(COUNTIF(I11:I120,"V(Z)")=0,"",COUNTIF(I11:I120,"V(Z)"))</f>
        <v/>
      </c>
      <c r="J145" s="41"/>
      <c r="K145" s="42"/>
      <c r="L145" s="42"/>
      <c r="M145" s="42"/>
      <c r="N145" s="17"/>
      <c r="O145" s="43" t="str">
        <f>IF(COUNTIF(O11:O120,"V(Z)")=0,"",COUNTIF(O11:O120,"V(Z)"))</f>
        <v/>
      </c>
      <c r="P145" s="41"/>
      <c r="Q145" s="42"/>
      <c r="R145" s="42"/>
      <c r="S145" s="42"/>
      <c r="T145" s="17"/>
      <c r="U145" s="43" t="str">
        <f>IF(COUNTIF(U11:U120,"V(Z)")=0,"",COUNTIF(U11:U120,"V(Z)"))</f>
        <v/>
      </c>
      <c r="V145" s="41"/>
      <c r="W145" s="42"/>
      <c r="X145" s="42"/>
      <c r="Y145" s="42"/>
      <c r="Z145" s="17"/>
      <c r="AA145" s="43" t="str">
        <f>IF(COUNTIF(AA11:AA120,"V(Z)")=0,"",COUNTIF(AA11:AA120,"V(Z)"))</f>
        <v/>
      </c>
      <c r="AB145" s="41"/>
      <c r="AC145" s="42"/>
      <c r="AD145" s="42"/>
      <c r="AE145" s="42"/>
      <c r="AF145" s="17"/>
      <c r="AG145" s="43" t="str">
        <f>IF(COUNTIF(AG11:AG120,"V(Z)")=0,"",COUNTIF(AG11:AG120,"V(Z)"))</f>
        <v/>
      </c>
      <c r="AH145" s="41"/>
      <c r="AI145" s="42"/>
      <c r="AJ145" s="42"/>
      <c r="AK145" s="42"/>
      <c r="AL145" s="17"/>
      <c r="AM145" s="43" t="str">
        <f>IF(COUNTIF(AM11:AM120,"V(Z)")=0,"",COUNTIF(AM11:AM120,"V(Z)"))</f>
        <v/>
      </c>
      <c r="AN145" s="44"/>
      <c r="AO145" s="42"/>
      <c r="AP145" s="42"/>
      <c r="AQ145" s="42"/>
      <c r="AR145" s="17"/>
      <c r="AS145" s="261" t="str">
        <f t="shared" si="97"/>
        <v/>
      </c>
    </row>
    <row r="146" spans="1:45" s="33" customFormat="1" ht="15.75" hidden="1" customHeight="1">
      <c r="A146" s="45"/>
      <c r="B146" s="227"/>
      <c r="C146" s="104" t="s">
        <v>40</v>
      </c>
      <c r="D146" s="106"/>
      <c r="E146" s="42"/>
      <c r="F146" s="42"/>
      <c r="G146" s="42"/>
      <c r="H146" s="17"/>
      <c r="I146" s="43" t="str">
        <f>IF(COUNTIF(I11:I120,"AV")=0,"",COUNTIF(I11:I120,"AV"))</f>
        <v/>
      </c>
      <c r="J146" s="41"/>
      <c r="K146" s="42"/>
      <c r="L146" s="42"/>
      <c r="M146" s="42"/>
      <c r="N146" s="17"/>
      <c r="O146" s="43" t="str">
        <f>IF(COUNTIF(O11:O120,"AV")=0,"",COUNTIF(O11:O120,"AV"))</f>
        <v/>
      </c>
      <c r="P146" s="41"/>
      <c r="Q146" s="42"/>
      <c r="R146" s="42"/>
      <c r="S146" s="42"/>
      <c r="T146" s="17"/>
      <c r="U146" s="43" t="str">
        <f>IF(COUNTIF(U11:U120,"AV")=0,"",COUNTIF(U11:U120,"AV"))</f>
        <v/>
      </c>
      <c r="V146" s="41"/>
      <c r="W146" s="42"/>
      <c r="X146" s="42"/>
      <c r="Y146" s="42"/>
      <c r="Z146" s="17"/>
      <c r="AA146" s="43" t="str">
        <f>IF(COUNTIF(AA11:AA120,"AV")=0,"",COUNTIF(AA11:AA120,"AV"))</f>
        <v/>
      </c>
      <c r="AB146" s="41"/>
      <c r="AC146" s="42"/>
      <c r="AD146" s="42"/>
      <c r="AE146" s="42"/>
      <c r="AF146" s="17"/>
      <c r="AG146" s="43" t="str">
        <f>IF(COUNTIF(AG11:AG120,"AV")=0,"",COUNTIF(AG11:AG120,"AV"))</f>
        <v/>
      </c>
      <c r="AH146" s="41"/>
      <c r="AI146" s="42"/>
      <c r="AJ146" s="42"/>
      <c r="AK146" s="42"/>
      <c r="AL146" s="17"/>
      <c r="AM146" s="43" t="str">
        <f>IF(COUNTIF(AM11:AM120,"AV")=0,"",COUNTIF(AM11:AM120,"AV"))</f>
        <v/>
      </c>
      <c r="AN146" s="44"/>
      <c r="AO146" s="42"/>
      <c r="AP146" s="42"/>
      <c r="AQ146" s="42"/>
      <c r="AR146" s="17"/>
      <c r="AS146" s="261" t="str">
        <f t="shared" si="97"/>
        <v/>
      </c>
    </row>
    <row r="147" spans="1:45" s="33" customFormat="1" ht="15.75" hidden="1" customHeight="1">
      <c r="A147" s="45"/>
      <c r="B147" s="227"/>
      <c r="C147" s="104" t="s">
        <v>41</v>
      </c>
      <c r="D147" s="106"/>
      <c r="E147" s="42"/>
      <c r="F147" s="42"/>
      <c r="G147" s="42"/>
      <c r="H147" s="17"/>
      <c r="I147" s="43" t="str">
        <f>IF(COUNTIF(I11:I120,"KO")=0,"",COUNTIF(I11:I120,"KO"))</f>
        <v/>
      </c>
      <c r="J147" s="41"/>
      <c r="K147" s="42"/>
      <c r="L147" s="42"/>
      <c r="M147" s="42"/>
      <c r="N147" s="17"/>
      <c r="O147" s="43" t="str">
        <f>IF(COUNTIF(O11:O120,"KO")=0,"",COUNTIF(O11:O120,"KO"))</f>
        <v/>
      </c>
      <c r="P147" s="41"/>
      <c r="Q147" s="42"/>
      <c r="R147" s="42"/>
      <c r="S147" s="42"/>
      <c r="T147" s="17"/>
      <c r="U147" s="43" t="str">
        <f>IF(COUNTIF(U11:U120,"KO")=0,"",COUNTIF(U11:U120,"KO"))</f>
        <v/>
      </c>
      <c r="V147" s="41"/>
      <c r="W147" s="42"/>
      <c r="X147" s="42"/>
      <c r="Y147" s="42"/>
      <c r="Z147" s="17"/>
      <c r="AA147" s="43" t="str">
        <f>IF(COUNTIF(AA11:AA120,"KO")=0,"",COUNTIF(AA11:AA120,"KO"))</f>
        <v/>
      </c>
      <c r="AB147" s="41"/>
      <c r="AC147" s="42"/>
      <c r="AD147" s="42"/>
      <c r="AE147" s="42"/>
      <c r="AF147" s="17"/>
      <c r="AG147" s="43" t="str">
        <f>IF(COUNTIF(AG11:AG120,"KO")=0,"",COUNTIF(AG11:AG120,"KO"))</f>
        <v/>
      </c>
      <c r="AH147" s="41"/>
      <c r="AI147" s="42"/>
      <c r="AJ147" s="42"/>
      <c r="AK147" s="42"/>
      <c r="AL147" s="17"/>
      <c r="AM147" s="43" t="str">
        <f>IF(COUNTIF(AM11:AM120,"KO")=0,"",COUNTIF(AM11:AM120,"KO"))</f>
        <v/>
      </c>
      <c r="AN147" s="44"/>
      <c r="AO147" s="42"/>
      <c r="AP147" s="42"/>
      <c r="AQ147" s="42"/>
      <c r="AR147" s="17"/>
      <c r="AS147" s="261" t="str">
        <f t="shared" si="97"/>
        <v/>
      </c>
    </row>
    <row r="148" spans="1:45" s="33" customFormat="1" ht="15.75" hidden="1" customHeight="1">
      <c r="A148" s="46"/>
      <c r="B148" s="229"/>
      <c r="C148" s="105" t="s">
        <v>42</v>
      </c>
      <c r="D148" s="107"/>
      <c r="E148" s="48"/>
      <c r="F148" s="48"/>
      <c r="G148" s="48"/>
      <c r="H148" s="28"/>
      <c r="I148" s="43" t="str">
        <f>IF(COUNTIF(I11:I120,"S")=0,"",COUNTIF(I11:I120,"S"))</f>
        <v/>
      </c>
      <c r="J148" s="47"/>
      <c r="K148" s="48"/>
      <c r="L148" s="48"/>
      <c r="M148" s="48"/>
      <c r="N148" s="28"/>
      <c r="O148" s="43" t="str">
        <f>IF(COUNTIF(O11:O120,"S")=0,"",COUNTIF(O11:O120,"S"))</f>
        <v/>
      </c>
      <c r="P148" s="47"/>
      <c r="Q148" s="48"/>
      <c r="R148" s="48"/>
      <c r="S148" s="48"/>
      <c r="T148" s="28"/>
      <c r="U148" s="43" t="str">
        <f>IF(COUNTIF(U11:U120,"S")=0,"",COUNTIF(U11:U120,"S"))</f>
        <v/>
      </c>
      <c r="V148" s="47"/>
      <c r="W148" s="48"/>
      <c r="X148" s="48"/>
      <c r="Y148" s="48"/>
      <c r="Z148" s="28"/>
      <c r="AA148" s="43" t="str">
        <f>IF(COUNTIF(AA11:AA120,"S")=0,"",COUNTIF(AA11:AA120,"S"))</f>
        <v/>
      </c>
      <c r="AB148" s="47"/>
      <c r="AC148" s="48"/>
      <c r="AD148" s="48"/>
      <c r="AE148" s="48"/>
      <c r="AF148" s="28"/>
      <c r="AG148" s="43" t="str">
        <f>IF(COUNTIF(AG11:AG120,"S")=0,"",COUNTIF(AG11:AG120,"S"))</f>
        <v/>
      </c>
      <c r="AH148" s="47"/>
      <c r="AI148" s="48"/>
      <c r="AJ148" s="48"/>
      <c r="AK148" s="48"/>
      <c r="AL148" s="28"/>
      <c r="AM148" s="43" t="str">
        <f>IF(COUNTIF(AM11:AM120,"S")=0,"",COUNTIF(AM11:AM120,"S"))</f>
        <v/>
      </c>
      <c r="AN148" s="44"/>
      <c r="AO148" s="42"/>
      <c r="AP148" s="42"/>
      <c r="AQ148" s="42"/>
      <c r="AR148" s="17"/>
      <c r="AS148" s="261" t="str">
        <f t="shared" si="97"/>
        <v/>
      </c>
    </row>
    <row r="149" spans="1:45" s="33" customFormat="1" ht="15.75" customHeight="1">
      <c r="A149" s="46"/>
      <c r="B149" s="229"/>
      <c r="C149" s="105" t="s">
        <v>43</v>
      </c>
      <c r="D149" s="107"/>
      <c r="E149" s="48"/>
      <c r="F149" s="48"/>
      <c r="G149" s="48"/>
      <c r="H149" s="28"/>
      <c r="I149" s="43" t="str">
        <f>IF(COUNTIF(I11:I120,"Z")=0,"",COUNTIF(I11:I120,"Z"))</f>
        <v/>
      </c>
      <c r="J149" s="47"/>
      <c r="K149" s="48"/>
      <c r="L149" s="48"/>
      <c r="M149" s="48"/>
      <c r="N149" s="28"/>
      <c r="O149" s="43" t="str">
        <f>IF(COUNTIF(O11:O120,"Z")=0,"",COUNTIF(O11:O120,"Z"))</f>
        <v/>
      </c>
      <c r="P149" s="47"/>
      <c r="Q149" s="48"/>
      <c r="R149" s="48"/>
      <c r="S149" s="48"/>
      <c r="T149" s="28"/>
      <c r="U149" s="43" t="str">
        <f>IF(COUNTIF(U11:U120,"Z")=0,"",COUNTIF(U11:U120,"Z"))</f>
        <v/>
      </c>
      <c r="V149" s="47"/>
      <c r="W149" s="48"/>
      <c r="X149" s="48"/>
      <c r="Y149" s="48"/>
      <c r="Z149" s="28"/>
      <c r="AA149" s="43" t="str">
        <f>IF(COUNTIF(AA11:AA120,"Z")=0,"",COUNTIF(AA11:AA120,"Z"))</f>
        <v/>
      </c>
      <c r="AB149" s="47"/>
      <c r="AC149" s="48"/>
      <c r="AD149" s="48"/>
      <c r="AE149" s="48"/>
      <c r="AF149" s="28"/>
      <c r="AG149" s="43" t="str">
        <f>IF(COUNTIF(AG11:AG120,"Z")=0,"",COUNTIF(AG11:AG120,"Z"))</f>
        <v/>
      </c>
      <c r="AH149" s="47"/>
      <c r="AI149" s="48"/>
      <c r="AJ149" s="48"/>
      <c r="AK149" s="48"/>
      <c r="AL149" s="28"/>
      <c r="AM149" s="43" t="str">
        <f>IF(COUNTIF(AM11:AM120,"Z")=0,"",COUNTIF(AM11:AM120,"Z"))</f>
        <v/>
      </c>
      <c r="AN149" s="44"/>
      <c r="AO149" s="42"/>
      <c r="AP149" s="42"/>
      <c r="AQ149" s="42"/>
      <c r="AR149" s="17"/>
      <c r="AS149" s="261" t="str">
        <f t="shared" si="97"/>
        <v/>
      </c>
    </row>
    <row r="150" spans="1:45" s="33" customFormat="1" ht="15.75" hidden="1" customHeight="1">
      <c r="A150" s="46"/>
      <c r="B150" s="229"/>
      <c r="C150" s="105" t="s">
        <v>44</v>
      </c>
      <c r="D150" s="107"/>
      <c r="E150" s="48"/>
      <c r="F150" s="48"/>
      <c r="G150" s="48"/>
      <c r="H150" s="28"/>
      <c r="I150" s="43" t="str">
        <f>IF(COUNTIF(I11:I120,"KR")=0,"",COUNTIF(I11:I120,"KR"))</f>
        <v/>
      </c>
      <c r="J150" s="47"/>
      <c r="K150" s="48"/>
      <c r="L150" s="48"/>
      <c r="M150" s="48"/>
      <c r="N150" s="28"/>
      <c r="O150" s="43" t="str">
        <f>IF(COUNTIF(O11:O120,"KR")=0,"",COUNTIF(O11:O120,"KR"))</f>
        <v/>
      </c>
      <c r="P150" s="47"/>
      <c r="Q150" s="48"/>
      <c r="R150" s="48"/>
      <c r="S150" s="48"/>
      <c r="T150" s="28"/>
      <c r="U150" s="43" t="str">
        <f>IF(COUNTIF(U11:U120,"KR")=0,"",COUNTIF(U11:U120,"KR"))</f>
        <v/>
      </c>
      <c r="V150" s="47"/>
      <c r="W150" s="48"/>
      <c r="X150" s="48"/>
      <c r="Y150" s="48"/>
      <c r="Z150" s="28"/>
      <c r="AA150" s="43" t="str">
        <f>IF(COUNTIF(AA11:AA120,"KR")=0,"",COUNTIF(AA11:AA120,"KR"))</f>
        <v/>
      </c>
      <c r="AB150" s="47"/>
      <c r="AC150" s="48"/>
      <c r="AD150" s="48"/>
      <c r="AE150" s="48"/>
      <c r="AF150" s="28"/>
      <c r="AG150" s="43" t="str">
        <f>IF(COUNTIF(AG11:AG120,"KR")=0,"",COUNTIF(AG11:AG120,"KR"))</f>
        <v/>
      </c>
      <c r="AH150" s="47"/>
      <c r="AI150" s="48"/>
      <c r="AJ150" s="48"/>
      <c r="AK150" s="48"/>
      <c r="AL150" s="28"/>
      <c r="AM150" s="49" t="str">
        <f>IF(COUNTIF(AM11:AM120,"KR")=0,"",COUNTIF(AM11:AM120,"KR"))</f>
        <v/>
      </c>
      <c r="AN150" s="50"/>
      <c r="AO150" s="48"/>
      <c r="AP150" s="48"/>
      <c r="AQ150" s="48"/>
      <c r="AR150" s="28"/>
      <c r="AS150" s="261" t="str">
        <f t="shared" si="97"/>
        <v/>
      </c>
    </row>
    <row r="151" spans="1:45" s="33" customFormat="1" ht="15.75" customHeight="1" thickBot="1">
      <c r="A151" s="51"/>
      <c r="B151" s="253"/>
      <c r="C151" s="102" t="s">
        <v>45</v>
      </c>
      <c r="D151" s="108"/>
      <c r="E151" s="53"/>
      <c r="F151" s="53"/>
      <c r="G151" s="53"/>
      <c r="H151" s="54"/>
      <c r="I151" s="55">
        <f>IF(SUM(I138:I149)=0,"",SUM(I138:I149))</f>
        <v>12</v>
      </c>
      <c r="J151" s="52"/>
      <c r="K151" s="53"/>
      <c r="L151" s="53"/>
      <c r="M151" s="53"/>
      <c r="N151" s="54"/>
      <c r="O151" s="55">
        <f>IF(SUM(O138:O149)=0,"",SUM(O138:O149))</f>
        <v>7</v>
      </c>
      <c r="P151" s="52"/>
      <c r="Q151" s="53"/>
      <c r="R151" s="53"/>
      <c r="S151" s="53"/>
      <c r="T151" s="54"/>
      <c r="U151" s="55">
        <f>IF(SUM(U138:U149)=0,"",SUM(U138:U149))</f>
        <v>7</v>
      </c>
      <c r="V151" s="52"/>
      <c r="W151" s="53"/>
      <c r="X151" s="53"/>
      <c r="Y151" s="53"/>
      <c r="Z151" s="54"/>
      <c r="AA151" s="55">
        <f>IF(SUM(AA138:AA149)=0,"",SUM(AA138:AA149))</f>
        <v>7</v>
      </c>
      <c r="AB151" s="52"/>
      <c r="AC151" s="53"/>
      <c r="AD151" s="53"/>
      <c r="AE151" s="53"/>
      <c r="AF151" s="54"/>
      <c r="AG151" s="55">
        <f>IF(SUM(AG138:AG149)=0,"",SUM(AG138:AG149))</f>
        <v>8</v>
      </c>
      <c r="AH151" s="52"/>
      <c r="AI151" s="53"/>
      <c r="AJ151" s="53"/>
      <c r="AK151" s="53"/>
      <c r="AL151" s="54"/>
      <c r="AM151" s="55">
        <f>IF(SUM(AM138:AM149)=0,"",SUM(AM138:AM149))</f>
        <v>7</v>
      </c>
      <c r="AN151" s="56"/>
      <c r="AO151" s="53"/>
      <c r="AP151" s="53"/>
      <c r="AQ151" s="53"/>
      <c r="AR151" s="54"/>
      <c r="AS151" s="266">
        <f t="shared" si="97"/>
        <v>48</v>
      </c>
    </row>
    <row r="152" spans="1:45" s="33" customFormat="1" ht="15.75" customHeight="1" thickTop="1">
      <c r="A152" s="440" t="s">
        <v>46</v>
      </c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440"/>
      <c r="R152" s="440"/>
      <c r="S152" s="440"/>
      <c r="T152" s="440"/>
      <c r="U152" s="440"/>
      <c r="V152" s="440"/>
      <c r="W152" s="440"/>
      <c r="X152" s="440"/>
      <c r="Y152" s="440"/>
      <c r="Z152" s="440"/>
      <c r="AA152" s="440"/>
      <c r="AB152" s="440"/>
      <c r="AC152" s="440"/>
      <c r="AD152" s="440"/>
      <c r="AE152" s="440"/>
      <c r="AF152" s="440"/>
      <c r="AG152" s="440"/>
      <c r="AH152" s="440"/>
      <c r="AI152" s="440"/>
      <c r="AJ152" s="440"/>
      <c r="AK152" s="440"/>
      <c r="AL152" s="440"/>
      <c r="AM152" s="440"/>
      <c r="AN152" s="431"/>
      <c r="AO152" s="431"/>
      <c r="AP152" s="431"/>
      <c r="AQ152" s="431"/>
      <c r="AR152" s="431"/>
      <c r="AS152" s="136"/>
    </row>
    <row r="153" spans="1:45" s="33" customFormat="1" ht="15.75" customHeight="1">
      <c r="A153" s="436" t="s">
        <v>234</v>
      </c>
      <c r="B153" s="436"/>
      <c r="C153" s="436"/>
      <c r="D153" s="436"/>
      <c r="E153" s="436"/>
      <c r="F153" s="436"/>
      <c r="G153" s="436"/>
      <c r="H153" s="436"/>
      <c r="I153" s="436"/>
      <c r="J153" s="436"/>
      <c r="K153" s="436"/>
      <c r="L153" s="436"/>
      <c r="M153" s="436"/>
      <c r="N153" s="436"/>
      <c r="O153" s="436"/>
      <c r="P153" s="436"/>
      <c r="Q153" s="436"/>
      <c r="R153" s="436"/>
      <c r="S153" s="436"/>
      <c r="T153" s="436"/>
      <c r="U153" s="436"/>
      <c r="V153" s="436"/>
      <c r="W153" s="436"/>
      <c r="X153" s="436"/>
      <c r="Y153" s="436"/>
      <c r="Z153" s="436"/>
      <c r="AA153" s="436"/>
      <c r="AB153" s="436"/>
      <c r="AC153" s="436"/>
      <c r="AD153" s="436"/>
      <c r="AE153" s="436"/>
      <c r="AF153" s="436"/>
      <c r="AG153" s="436"/>
      <c r="AH153" s="436"/>
      <c r="AI153" s="436"/>
      <c r="AJ153" s="436"/>
      <c r="AK153" s="436"/>
      <c r="AL153" s="436"/>
      <c r="AM153" s="436"/>
      <c r="AN153" s="267"/>
      <c r="AO153" s="268"/>
      <c r="AP153" s="268"/>
      <c r="AQ153" s="268"/>
      <c r="AR153" s="268"/>
      <c r="AS153" s="269"/>
    </row>
    <row r="154" spans="1:45" s="33" customFormat="1" ht="15.75" customHeight="1">
      <c r="A154" s="436" t="s">
        <v>261</v>
      </c>
      <c r="B154" s="436"/>
      <c r="C154" s="436"/>
      <c r="D154" s="436"/>
      <c r="E154" s="436"/>
      <c r="F154" s="436"/>
      <c r="G154" s="436"/>
      <c r="H154" s="436"/>
      <c r="I154" s="436"/>
      <c r="J154" s="436"/>
      <c r="K154" s="436"/>
      <c r="L154" s="436"/>
      <c r="M154" s="436"/>
      <c r="N154" s="436"/>
      <c r="O154" s="436"/>
      <c r="P154" s="436"/>
      <c r="Q154" s="436"/>
      <c r="R154" s="436"/>
      <c r="S154" s="436"/>
      <c r="T154" s="436"/>
      <c r="U154" s="436"/>
      <c r="V154" s="436"/>
      <c r="W154" s="436"/>
      <c r="X154" s="436"/>
      <c r="Y154" s="436"/>
      <c r="Z154" s="436"/>
      <c r="AA154" s="436"/>
      <c r="AB154" s="436"/>
      <c r="AC154" s="436"/>
      <c r="AD154" s="436"/>
      <c r="AE154" s="436"/>
      <c r="AF154" s="436"/>
      <c r="AG154" s="436"/>
      <c r="AH154" s="436"/>
      <c r="AI154" s="436"/>
      <c r="AJ154" s="436"/>
      <c r="AK154" s="436"/>
      <c r="AL154" s="436"/>
      <c r="AM154" s="436"/>
      <c r="AN154" s="267"/>
      <c r="AO154" s="268"/>
      <c r="AP154" s="268"/>
      <c r="AQ154" s="268"/>
      <c r="AR154" s="268"/>
      <c r="AS154" s="270"/>
    </row>
    <row r="155" spans="1:45" s="33" customFormat="1" ht="15.75" customHeight="1" thickBot="1">
      <c r="A155" s="438"/>
      <c r="B155" s="438"/>
      <c r="C155" s="438"/>
      <c r="D155" s="438"/>
      <c r="E155" s="438"/>
      <c r="F155" s="438"/>
      <c r="G155" s="438"/>
      <c r="H155" s="438"/>
      <c r="I155" s="438"/>
      <c r="J155" s="438"/>
      <c r="K155" s="438"/>
      <c r="L155" s="438"/>
      <c r="M155" s="438"/>
      <c r="N155" s="438"/>
      <c r="O155" s="438"/>
      <c r="P155" s="438"/>
      <c r="Q155" s="438"/>
      <c r="R155" s="438"/>
      <c r="S155" s="438"/>
      <c r="T155" s="438"/>
      <c r="U155" s="438"/>
      <c r="V155" s="438"/>
      <c r="W155" s="438"/>
      <c r="X155" s="438"/>
      <c r="Y155" s="438"/>
      <c r="Z155" s="438"/>
      <c r="AA155" s="438"/>
      <c r="AB155" s="438"/>
      <c r="AC155" s="438"/>
      <c r="AD155" s="438"/>
      <c r="AE155" s="438"/>
      <c r="AF155" s="438"/>
      <c r="AG155" s="438"/>
      <c r="AH155" s="438"/>
      <c r="AI155" s="438"/>
      <c r="AJ155" s="438"/>
      <c r="AK155" s="438"/>
      <c r="AL155" s="438"/>
      <c r="AM155" s="438"/>
      <c r="AN155" s="256"/>
      <c r="AO155" s="257"/>
      <c r="AP155" s="257"/>
      <c r="AQ155" s="257"/>
      <c r="AR155" s="257"/>
      <c r="AS155" s="258"/>
    </row>
    <row r="156" spans="1:45" s="33" customFormat="1" ht="15.75" customHeight="1">
      <c r="A156" s="57"/>
      <c r="B156" s="58"/>
      <c r="C156" s="58"/>
      <c r="I156" s="64"/>
      <c r="U156" s="64"/>
      <c r="AA156" s="64"/>
      <c r="AG156" s="64"/>
      <c r="AM156" s="64"/>
    </row>
    <row r="157" spans="1:45" s="33" customFormat="1" ht="15.75" customHeight="1">
      <c r="A157" s="57"/>
      <c r="B157" s="58"/>
      <c r="C157" s="58"/>
      <c r="I157" s="64"/>
      <c r="U157" s="64"/>
      <c r="AA157" s="64"/>
      <c r="AG157" s="64"/>
      <c r="AM157" s="64"/>
    </row>
    <row r="158" spans="1:45" s="33" customFormat="1" ht="15.75" customHeight="1">
      <c r="A158" s="57"/>
      <c r="B158" s="58"/>
      <c r="C158" s="58"/>
      <c r="I158" s="64"/>
      <c r="U158" s="64"/>
      <c r="AA158" s="64"/>
      <c r="AG158" s="64"/>
      <c r="AM158" s="64"/>
    </row>
    <row r="159" spans="1:45" s="33" customFormat="1" ht="15.75" customHeight="1">
      <c r="A159" s="57"/>
      <c r="B159" s="58"/>
      <c r="C159" s="58"/>
      <c r="I159" s="64"/>
      <c r="U159" s="64"/>
      <c r="AA159" s="64"/>
      <c r="AG159" s="64"/>
      <c r="AM159" s="64"/>
    </row>
    <row r="160" spans="1:45" s="33" customFormat="1" ht="15.75" customHeight="1">
      <c r="A160" s="57"/>
      <c r="B160" s="58"/>
      <c r="C160" s="58"/>
      <c r="I160" s="64"/>
      <c r="U160" s="64"/>
      <c r="AA160" s="64"/>
      <c r="AG160" s="64"/>
      <c r="AM160" s="64"/>
    </row>
    <row r="161" spans="1:39" s="33" customFormat="1" ht="15.75" customHeight="1">
      <c r="A161" s="57"/>
      <c r="B161" s="58"/>
      <c r="C161" s="58"/>
      <c r="I161" s="64"/>
      <c r="U161" s="64"/>
      <c r="AA161" s="64"/>
      <c r="AG161" s="64"/>
      <c r="AM161" s="64"/>
    </row>
    <row r="162" spans="1:39" s="33" customFormat="1" ht="15.75" customHeight="1">
      <c r="A162" s="57"/>
      <c r="B162" s="58"/>
      <c r="C162" s="58"/>
      <c r="I162" s="64"/>
      <c r="U162" s="64"/>
      <c r="AA162" s="64"/>
      <c r="AG162" s="64"/>
      <c r="AM162" s="64"/>
    </row>
    <row r="163" spans="1:39" s="33" customFormat="1" ht="15.75" customHeight="1">
      <c r="A163" s="57"/>
      <c r="B163" s="58"/>
      <c r="C163" s="58"/>
      <c r="I163" s="64"/>
      <c r="U163" s="64"/>
      <c r="AA163" s="64"/>
      <c r="AG163" s="64"/>
      <c r="AM163" s="64"/>
    </row>
    <row r="164" spans="1:39" s="33" customFormat="1" ht="15.75" customHeight="1">
      <c r="A164" s="57"/>
      <c r="B164" s="58"/>
      <c r="C164" s="58"/>
      <c r="I164" s="64"/>
      <c r="U164" s="64"/>
      <c r="AA164" s="64"/>
      <c r="AG164" s="64"/>
      <c r="AM164" s="64"/>
    </row>
    <row r="165" spans="1:39" s="33" customFormat="1" ht="15.75" customHeight="1">
      <c r="A165" s="57"/>
      <c r="B165" s="58"/>
      <c r="C165" s="58"/>
      <c r="I165" s="64"/>
      <c r="U165" s="64"/>
      <c r="AA165" s="64"/>
      <c r="AG165" s="64"/>
      <c r="AM165" s="64"/>
    </row>
    <row r="166" spans="1:39" s="33" customFormat="1" ht="15.75" customHeight="1">
      <c r="A166" s="57"/>
      <c r="B166" s="58"/>
      <c r="C166" s="58"/>
      <c r="I166" s="64"/>
      <c r="U166" s="64"/>
      <c r="AA166" s="64"/>
      <c r="AG166" s="64"/>
      <c r="AM166" s="64"/>
    </row>
    <row r="167" spans="1:39" s="33" customFormat="1" ht="15.75" customHeight="1">
      <c r="A167" s="57"/>
      <c r="B167" s="58"/>
      <c r="C167" s="58"/>
      <c r="I167" s="64"/>
      <c r="U167" s="64"/>
      <c r="AA167" s="64"/>
      <c r="AG167" s="64"/>
      <c r="AM167" s="64"/>
    </row>
    <row r="168" spans="1:39" s="33" customFormat="1" ht="15.75" customHeight="1">
      <c r="A168" s="57"/>
      <c r="B168" s="58"/>
      <c r="C168" s="58"/>
      <c r="I168" s="64"/>
      <c r="U168" s="64"/>
      <c r="AA168" s="64"/>
      <c r="AG168" s="64"/>
      <c r="AM168" s="64"/>
    </row>
    <row r="169" spans="1:39" s="33" customFormat="1" ht="15.75" customHeight="1">
      <c r="A169" s="57"/>
      <c r="B169" s="58"/>
      <c r="C169" s="58"/>
      <c r="I169" s="64"/>
      <c r="U169" s="64"/>
      <c r="AA169" s="64"/>
      <c r="AG169" s="64"/>
      <c r="AM169" s="64"/>
    </row>
    <row r="170" spans="1:39" s="33" customFormat="1" ht="15.75" customHeight="1">
      <c r="A170" s="57"/>
      <c r="B170" s="58"/>
      <c r="C170" s="58"/>
      <c r="I170" s="64"/>
      <c r="U170" s="64"/>
      <c r="AA170" s="64"/>
      <c r="AG170" s="64"/>
      <c r="AM170" s="64"/>
    </row>
    <row r="171" spans="1:39" s="33" customFormat="1" ht="15.75" customHeight="1">
      <c r="A171" s="57"/>
      <c r="B171" s="58"/>
      <c r="C171" s="58"/>
      <c r="I171" s="64"/>
      <c r="U171" s="64"/>
      <c r="AA171" s="64"/>
      <c r="AG171" s="64"/>
      <c r="AM171" s="64"/>
    </row>
    <row r="172" spans="1:39" s="33" customFormat="1" ht="15.75" customHeight="1">
      <c r="A172" s="57"/>
      <c r="B172" s="58"/>
      <c r="C172" s="58"/>
      <c r="I172" s="64"/>
      <c r="U172" s="64"/>
      <c r="AA172" s="64"/>
      <c r="AG172" s="64"/>
      <c r="AM172" s="64"/>
    </row>
    <row r="173" spans="1:39" s="33" customFormat="1" ht="15.75" customHeight="1">
      <c r="A173" s="57"/>
      <c r="B173" s="58"/>
      <c r="C173" s="58"/>
      <c r="I173" s="64"/>
      <c r="U173" s="64"/>
      <c r="AA173" s="64"/>
      <c r="AG173" s="64"/>
      <c r="AM173" s="64"/>
    </row>
    <row r="174" spans="1:39" s="33" customFormat="1" ht="15.75" customHeight="1">
      <c r="A174" s="57"/>
      <c r="B174" s="58"/>
      <c r="C174" s="58"/>
      <c r="I174" s="64"/>
      <c r="U174" s="64"/>
      <c r="AA174" s="64"/>
      <c r="AG174" s="64"/>
      <c r="AM174" s="64"/>
    </row>
    <row r="175" spans="1:39" s="33" customFormat="1" ht="15.75" customHeight="1">
      <c r="A175" s="57"/>
      <c r="B175" s="58"/>
      <c r="C175" s="58"/>
      <c r="I175" s="64"/>
      <c r="U175" s="64"/>
      <c r="AA175" s="64"/>
      <c r="AG175" s="64"/>
      <c r="AM175" s="64"/>
    </row>
    <row r="176" spans="1:39" s="33" customFormat="1" ht="15.75" customHeight="1">
      <c r="A176" s="57"/>
      <c r="B176" s="58"/>
      <c r="C176" s="58"/>
      <c r="I176" s="64"/>
      <c r="U176" s="64"/>
      <c r="AA176" s="64"/>
      <c r="AG176" s="64"/>
      <c r="AM176" s="64"/>
    </row>
    <row r="177" spans="1:39" s="33" customFormat="1" ht="15.75" customHeight="1">
      <c r="A177" s="57"/>
      <c r="B177" s="58"/>
      <c r="C177" s="58"/>
      <c r="I177" s="64"/>
      <c r="U177" s="64"/>
      <c r="AA177" s="64"/>
      <c r="AG177" s="64"/>
      <c r="AM177" s="64"/>
    </row>
    <row r="178" spans="1:39" s="33" customFormat="1" ht="15.75" customHeight="1">
      <c r="A178" s="57"/>
      <c r="B178" s="58"/>
      <c r="C178" s="58"/>
      <c r="I178" s="64"/>
      <c r="U178" s="64"/>
      <c r="AA178" s="64"/>
      <c r="AG178" s="64"/>
      <c r="AM178" s="64"/>
    </row>
    <row r="179" spans="1:39" s="33" customFormat="1" ht="15.75" customHeight="1">
      <c r="A179" s="57"/>
      <c r="B179" s="58"/>
      <c r="C179" s="58"/>
      <c r="I179" s="64"/>
      <c r="U179" s="64"/>
      <c r="AA179" s="64"/>
      <c r="AG179" s="64"/>
      <c r="AM179" s="64"/>
    </row>
    <row r="180" spans="1:39" s="33" customFormat="1" ht="15.75" customHeight="1">
      <c r="A180" s="57"/>
      <c r="B180" s="58"/>
      <c r="C180" s="58"/>
      <c r="I180" s="64"/>
      <c r="U180" s="64"/>
      <c r="AA180" s="64"/>
      <c r="AG180" s="64"/>
      <c r="AM180" s="64"/>
    </row>
    <row r="181" spans="1:39" s="33" customFormat="1" ht="15.75" customHeight="1">
      <c r="A181" s="57"/>
      <c r="B181" s="58"/>
      <c r="C181" s="58"/>
      <c r="I181" s="64"/>
      <c r="U181" s="64"/>
      <c r="AA181" s="64"/>
      <c r="AG181" s="64"/>
      <c r="AM181" s="64"/>
    </row>
    <row r="182" spans="1:39" s="33" customFormat="1" ht="15.75" customHeight="1">
      <c r="A182" s="57"/>
      <c r="B182" s="58"/>
      <c r="C182" s="58"/>
      <c r="I182" s="64"/>
      <c r="U182" s="64"/>
      <c r="AA182" s="64"/>
      <c r="AG182" s="64"/>
      <c r="AM182" s="64"/>
    </row>
    <row r="183" spans="1:39" s="33" customFormat="1" ht="15.75" customHeight="1">
      <c r="A183" s="57"/>
      <c r="B183" s="58"/>
      <c r="C183" s="58"/>
      <c r="I183" s="64"/>
      <c r="U183" s="64"/>
      <c r="AA183" s="64"/>
      <c r="AG183" s="64"/>
      <c r="AM183" s="64"/>
    </row>
    <row r="184" spans="1:39" s="33" customFormat="1" ht="15.75" customHeight="1">
      <c r="A184" s="57"/>
      <c r="B184" s="58"/>
      <c r="C184" s="58"/>
      <c r="I184" s="64"/>
      <c r="U184" s="64"/>
      <c r="AA184" s="64"/>
      <c r="AG184" s="64"/>
      <c r="AM184" s="64"/>
    </row>
    <row r="185" spans="1:39" s="33" customFormat="1" ht="15.75" customHeight="1">
      <c r="A185" s="57"/>
      <c r="B185" s="58"/>
      <c r="C185" s="58"/>
      <c r="I185" s="64"/>
      <c r="U185" s="64"/>
      <c r="AA185" s="64"/>
      <c r="AG185" s="64"/>
      <c r="AM185" s="64"/>
    </row>
    <row r="186" spans="1:39" s="33" customFormat="1" ht="15.75" customHeight="1">
      <c r="A186" s="57"/>
      <c r="B186" s="58"/>
      <c r="C186" s="58"/>
      <c r="I186" s="64"/>
      <c r="U186" s="64"/>
      <c r="AA186" s="64"/>
      <c r="AG186" s="64"/>
      <c r="AM186" s="64"/>
    </row>
    <row r="187" spans="1:39" s="33" customFormat="1" ht="15.75" customHeight="1">
      <c r="A187" s="57"/>
      <c r="B187" s="58"/>
      <c r="C187" s="58"/>
      <c r="I187" s="64"/>
      <c r="U187" s="64"/>
      <c r="AA187" s="64"/>
      <c r="AG187" s="64"/>
      <c r="AM187" s="64"/>
    </row>
    <row r="188" spans="1:39" s="33" customFormat="1" ht="15.75" customHeight="1">
      <c r="A188" s="57"/>
      <c r="B188" s="58"/>
      <c r="C188" s="58"/>
      <c r="I188" s="64"/>
      <c r="U188" s="64"/>
      <c r="AA188" s="64"/>
      <c r="AG188" s="64"/>
      <c r="AM188" s="64"/>
    </row>
    <row r="189" spans="1:39" s="33" customFormat="1" ht="15.75" customHeight="1">
      <c r="A189" s="57"/>
      <c r="B189" s="58"/>
      <c r="C189" s="58"/>
      <c r="I189" s="64"/>
      <c r="U189" s="64"/>
      <c r="AA189" s="64"/>
      <c r="AG189" s="64"/>
      <c r="AM189" s="64"/>
    </row>
    <row r="190" spans="1:39" s="33" customFormat="1" ht="15.75" customHeight="1">
      <c r="A190" s="57"/>
      <c r="B190" s="58"/>
      <c r="C190" s="58"/>
      <c r="I190" s="64"/>
      <c r="U190" s="64"/>
      <c r="AA190" s="64"/>
      <c r="AG190" s="64"/>
      <c r="AM190" s="64"/>
    </row>
    <row r="191" spans="1:39" s="33" customFormat="1" ht="15.75" customHeight="1">
      <c r="A191" s="57"/>
      <c r="B191" s="58"/>
      <c r="C191" s="58"/>
      <c r="I191" s="64"/>
      <c r="U191" s="64"/>
      <c r="AA191" s="64"/>
      <c r="AG191" s="64"/>
      <c r="AM191" s="64"/>
    </row>
    <row r="192" spans="1:39" s="33" customFormat="1" ht="15.75" customHeight="1">
      <c r="A192" s="57"/>
      <c r="B192" s="58"/>
      <c r="C192" s="58"/>
      <c r="I192" s="64"/>
      <c r="U192" s="64"/>
      <c r="AA192" s="64"/>
      <c r="AG192" s="64"/>
      <c r="AM192" s="64"/>
    </row>
    <row r="193" spans="1:39" s="33" customFormat="1" ht="15.75" customHeight="1">
      <c r="A193" s="57"/>
      <c r="B193" s="58"/>
      <c r="C193" s="58"/>
      <c r="I193" s="64"/>
      <c r="U193" s="64"/>
      <c r="AA193" s="64"/>
      <c r="AG193" s="64"/>
      <c r="AM193" s="64"/>
    </row>
    <row r="194" spans="1:39" s="33" customFormat="1" ht="15.75" customHeight="1">
      <c r="A194" s="57"/>
      <c r="B194" s="58"/>
      <c r="C194" s="58"/>
      <c r="I194" s="64"/>
      <c r="U194" s="64"/>
      <c r="AA194" s="64"/>
      <c r="AG194" s="64"/>
      <c r="AM194" s="64"/>
    </row>
    <row r="195" spans="1:39" s="33" customFormat="1" ht="15.75" customHeight="1">
      <c r="A195" s="57"/>
      <c r="B195" s="58"/>
      <c r="C195" s="58"/>
      <c r="I195" s="64"/>
      <c r="U195" s="64"/>
      <c r="AA195" s="64"/>
      <c r="AG195" s="64"/>
      <c r="AM195" s="64"/>
    </row>
    <row r="196" spans="1:39" s="33" customFormat="1" ht="15.75" customHeight="1">
      <c r="A196" s="57"/>
      <c r="B196" s="58"/>
      <c r="C196" s="58"/>
      <c r="I196" s="64"/>
      <c r="U196" s="64"/>
      <c r="AA196" s="64"/>
      <c r="AG196" s="64"/>
      <c r="AM196" s="64"/>
    </row>
    <row r="197" spans="1:39" s="33" customFormat="1" ht="15.75" customHeight="1">
      <c r="A197" s="57"/>
      <c r="B197" s="58"/>
      <c r="C197" s="58"/>
      <c r="I197" s="64"/>
      <c r="U197" s="64"/>
      <c r="AA197" s="64"/>
      <c r="AG197" s="64"/>
      <c r="AM197" s="64"/>
    </row>
    <row r="198" spans="1:39" s="33" customFormat="1" ht="15.75" customHeight="1">
      <c r="A198" s="57"/>
      <c r="B198" s="58"/>
      <c r="C198" s="58"/>
      <c r="I198" s="64"/>
      <c r="U198" s="64"/>
      <c r="AA198" s="64"/>
      <c r="AG198" s="64"/>
      <c r="AM198" s="64"/>
    </row>
    <row r="199" spans="1:39" s="33" customFormat="1" ht="15.75" customHeight="1">
      <c r="A199" s="57"/>
      <c r="B199" s="58"/>
      <c r="C199" s="58"/>
      <c r="I199" s="64"/>
      <c r="U199" s="64"/>
      <c r="AA199" s="64"/>
      <c r="AG199" s="64"/>
      <c r="AM199" s="64"/>
    </row>
    <row r="200" spans="1:39" s="33" customFormat="1" ht="15.75" customHeight="1">
      <c r="A200" s="57"/>
      <c r="B200" s="58"/>
      <c r="C200" s="58"/>
      <c r="I200" s="64"/>
      <c r="U200" s="64"/>
      <c r="AA200" s="64"/>
      <c r="AG200" s="64"/>
      <c r="AM200" s="64"/>
    </row>
    <row r="201" spans="1:39" s="33" customFormat="1" ht="15.75" customHeight="1">
      <c r="A201" s="57"/>
      <c r="B201" s="58"/>
      <c r="C201" s="58"/>
      <c r="I201" s="64"/>
      <c r="U201" s="64"/>
      <c r="AA201" s="64"/>
      <c r="AG201" s="64"/>
      <c r="AM201" s="64"/>
    </row>
    <row r="202" spans="1:39" s="33" customFormat="1" ht="15.75" customHeight="1">
      <c r="A202" s="57"/>
      <c r="B202" s="58"/>
      <c r="C202" s="58"/>
      <c r="I202" s="64"/>
      <c r="U202" s="64"/>
      <c r="AA202" s="64"/>
      <c r="AG202" s="64"/>
      <c r="AM202" s="64"/>
    </row>
    <row r="203" spans="1:39" s="33" customFormat="1" ht="15.75" customHeight="1">
      <c r="A203" s="57"/>
      <c r="B203" s="58"/>
      <c r="C203" s="58"/>
      <c r="I203" s="64"/>
      <c r="U203" s="64"/>
      <c r="AA203" s="64"/>
      <c r="AG203" s="64"/>
      <c r="AM203" s="64"/>
    </row>
    <row r="204" spans="1:39" s="33" customFormat="1" ht="15.75" customHeight="1">
      <c r="A204" s="57"/>
      <c r="B204" s="58"/>
      <c r="C204" s="58"/>
      <c r="I204" s="64"/>
      <c r="U204" s="64"/>
      <c r="AA204" s="64"/>
      <c r="AG204" s="64"/>
      <c r="AM204" s="64"/>
    </row>
    <row r="205" spans="1:39" s="33" customFormat="1" ht="15.75" customHeight="1">
      <c r="A205" s="57"/>
      <c r="B205" s="58"/>
      <c r="C205" s="58"/>
      <c r="I205" s="64"/>
      <c r="U205" s="64"/>
      <c r="AA205" s="64"/>
      <c r="AG205" s="64"/>
      <c r="AM205" s="64"/>
    </row>
    <row r="206" spans="1:39" s="33" customFormat="1" ht="15.75" customHeight="1">
      <c r="A206" s="57"/>
      <c r="B206" s="58"/>
      <c r="C206" s="58"/>
      <c r="I206" s="64"/>
      <c r="U206" s="64"/>
      <c r="AA206" s="64"/>
      <c r="AG206" s="64"/>
      <c r="AM206" s="64"/>
    </row>
    <row r="207" spans="1:39" s="33" customFormat="1" ht="15.75" customHeight="1">
      <c r="A207" s="57"/>
      <c r="B207" s="58"/>
      <c r="C207" s="58"/>
      <c r="I207" s="64"/>
      <c r="U207" s="64"/>
      <c r="AA207" s="64"/>
      <c r="AG207" s="64"/>
      <c r="AM207" s="64"/>
    </row>
    <row r="208" spans="1:39" s="33" customFormat="1" ht="15.75" customHeight="1">
      <c r="A208" s="57"/>
      <c r="B208" s="58"/>
      <c r="C208" s="58"/>
      <c r="I208" s="64"/>
      <c r="U208" s="64"/>
      <c r="AA208" s="64"/>
      <c r="AG208" s="64"/>
      <c r="AM208" s="64"/>
    </row>
    <row r="209" spans="1:39" s="33" customFormat="1" ht="15.75" customHeight="1">
      <c r="A209" s="57"/>
      <c r="B209" s="58"/>
      <c r="C209" s="58"/>
      <c r="I209" s="64"/>
      <c r="U209" s="64"/>
      <c r="AA209" s="64"/>
      <c r="AG209" s="64"/>
      <c r="AM209" s="64"/>
    </row>
    <row r="210" spans="1:39" s="33" customFormat="1" ht="15.75" customHeight="1">
      <c r="A210" s="57"/>
      <c r="B210" s="58"/>
      <c r="C210" s="58"/>
      <c r="I210" s="64"/>
      <c r="U210" s="64"/>
      <c r="AA210" s="64"/>
      <c r="AG210" s="64"/>
      <c r="AM210" s="64"/>
    </row>
    <row r="211" spans="1:39" s="33" customFormat="1" ht="15.75" customHeight="1">
      <c r="A211" s="57"/>
      <c r="B211" s="58"/>
      <c r="C211" s="58"/>
      <c r="I211" s="64"/>
      <c r="U211" s="64"/>
      <c r="AA211" s="64"/>
      <c r="AG211" s="64"/>
      <c r="AM211" s="64"/>
    </row>
    <row r="212" spans="1:39" s="33" customFormat="1" ht="15.75" customHeight="1">
      <c r="A212" s="57"/>
      <c r="B212" s="58"/>
      <c r="C212" s="58"/>
      <c r="I212" s="64"/>
      <c r="U212" s="64"/>
      <c r="AA212" s="64"/>
      <c r="AG212" s="64"/>
      <c r="AM212" s="64"/>
    </row>
    <row r="213" spans="1:39" s="33" customFormat="1" ht="15.75" customHeight="1">
      <c r="A213" s="57"/>
      <c r="B213" s="58"/>
      <c r="C213" s="58"/>
      <c r="I213" s="64"/>
      <c r="U213" s="64"/>
      <c r="AA213" s="64"/>
      <c r="AG213" s="64"/>
      <c r="AM213" s="64"/>
    </row>
    <row r="214" spans="1:39" s="33" customFormat="1" ht="15.75" customHeight="1">
      <c r="A214" s="57"/>
      <c r="B214" s="58"/>
      <c r="C214" s="58"/>
      <c r="I214" s="64"/>
      <c r="U214" s="64"/>
      <c r="AA214" s="64"/>
      <c r="AG214" s="64"/>
      <c r="AM214" s="64"/>
    </row>
    <row r="215" spans="1:39" s="33" customFormat="1" ht="15.75" customHeight="1">
      <c r="A215" s="57"/>
      <c r="B215" s="58"/>
      <c r="C215" s="58"/>
      <c r="I215" s="64"/>
      <c r="U215" s="64"/>
      <c r="AA215" s="64"/>
      <c r="AG215" s="64"/>
      <c r="AM215" s="64"/>
    </row>
    <row r="216" spans="1:39" s="33" customFormat="1" ht="15.75" customHeight="1">
      <c r="A216" s="57"/>
      <c r="B216" s="58"/>
      <c r="C216" s="58"/>
      <c r="I216" s="64"/>
      <c r="U216" s="64"/>
      <c r="AA216" s="64"/>
      <c r="AG216" s="64"/>
      <c r="AM216" s="64"/>
    </row>
    <row r="217" spans="1:39" s="33" customFormat="1" ht="15.75" customHeight="1">
      <c r="A217" s="57"/>
      <c r="B217" s="58"/>
      <c r="C217" s="58"/>
      <c r="I217" s="64"/>
      <c r="U217" s="64"/>
      <c r="AA217" s="64"/>
      <c r="AG217" s="64"/>
      <c r="AM217" s="64"/>
    </row>
    <row r="218" spans="1:39" s="33" customFormat="1" ht="15.75" customHeight="1">
      <c r="A218" s="57"/>
      <c r="B218" s="58"/>
      <c r="C218" s="58"/>
      <c r="I218" s="64"/>
      <c r="U218" s="64"/>
      <c r="AA218" s="64"/>
      <c r="AG218" s="64"/>
      <c r="AM218" s="64"/>
    </row>
    <row r="219" spans="1:39" s="33" customFormat="1" ht="15.75" customHeight="1">
      <c r="A219" s="57"/>
      <c r="B219" s="59"/>
      <c r="C219" s="59"/>
      <c r="I219" s="64"/>
      <c r="U219" s="64"/>
      <c r="AA219" s="64"/>
      <c r="AG219" s="64"/>
      <c r="AM219" s="64"/>
    </row>
    <row r="220" spans="1:39" s="33" customFormat="1" ht="15.75" customHeight="1">
      <c r="A220" s="57"/>
      <c r="B220" s="59"/>
      <c r="C220" s="59"/>
      <c r="I220" s="64"/>
      <c r="U220" s="64"/>
      <c r="AA220" s="64"/>
      <c r="AG220" s="64"/>
      <c r="AM220" s="64"/>
    </row>
    <row r="221" spans="1:39" s="33" customFormat="1" ht="15.75" customHeight="1">
      <c r="A221" s="57"/>
      <c r="B221" s="59"/>
      <c r="C221" s="59"/>
      <c r="I221" s="64"/>
      <c r="U221" s="64"/>
      <c r="AA221" s="64"/>
      <c r="AG221" s="64"/>
      <c r="AM221" s="64"/>
    </row>
    <row r="222" spans="1:39" s="33" customFormat="1" ht="15.75" customHeight="1">
      <c r="A222" s="57"/>
      <c r="B222" s="59"/>
      <c r="C222" s="59"/>
      <c r="I222" s="64"/>
      <c r="U222" s="64"/>
      <c r="AA222" s="64"/>
      <c r="AG222" s="64"/>
      <c r="AM222" s="64"/>
    </row>
    <row r="223" spans="1:39" s="33" customFormat="1" ht="15.75" customHeight="1">
      <c r="A223" s="57"/>
      <c r="B223" s="59"/>
      <c r="C223" s="59"/>
      <c r="I223" s="64"/>
      <c r="U223" s="64"/>
      <c r="AA223" s="64"/>
      <c r="AG223" s="64"/>
      <c r="AM223" s="64"/>
    </row>
    <row r="224" spans="1:39" s="33" customFormat="1" ht="15.75" customHeight="1">
      <c r="A224" s="57"/>
      <c r="B224" s="59"/>
      <c r="C224" s="59"/>
      <c r="I224" s="64"/>
      <c r="U224" s="64"/>
      <c r="AA224" s="64"/>
      <c r="AG224" s="64"/>
      <c r="AM224" s="64"/>
    </row>
    <row r="225" spans="1:39" s="33" customFormat="1" ht="15.75" customHeight="1">
      <c r="A225" s="57"/>
      <c r="B225" s="59"/>
      <c r="C225" s="59"/>
      <c r="I225" s="64"/>
      <c r="U225" s="64"/>
      <c r="AA225" s="64"/>
      <c r="AG225" s="64"/>
      <c r="AM225" s="64"/>
    </row>
    <row r="226" spans="1:39" s="33" customFormat="1" ht="15.75" customHeight="1">
      <c r="A226" s="57"/>
      <c r="B226" s="59"/>
      <c r="C226" s="59"/>
      <c r="I226" s="64"/>
      <c r="U226" s="64"/>
      <c r="AA226" s="64"/>
      <c r="AG226" s="64"/>
      <c r="AM226" s="64"/>
    </row>
    <row r="227" spans="1:39" s="33" customFormat="1" ht="15.75" customHeight="1">
      <c r="A227" s="57"/>
      <c r="B227" s="59"/>
      <c r="C227" s="59"/>
      <c r="I227" s="64"/>
      <c r="U227" s="64"/>
      <c r="AA227" s="64"/>
      <c r="AG227" s="64"/>
      <c r="AM227" s="64"/>
    </row>
    <row r="228" spans="1:39" ht="15.75" customHeight="1">
      <c r="A228" s="60"/>
      <c r="B228" s="61"/>
      <c r="C228" s="61"/>
    </row>
    <row r="229" spans="1:39" ht="15.75" customHeight="1">
      <c r="A229" s="60"/>
      <c r="B229" s="61"/>
      <c r="C229" s="61"/>
    </row>
    <row r="230" spans="1:39" ht="15.75" customHeight="1">
      <c r="A230" s="60"/>
      <c r="B230" s="61"/>
      <c r="C230" s="61"/>
    </row>
    <row r="231" spans="1:39" ht="15.75" customHeight="1">
      <c r="A231" s="60"/>
      <c r="B231" s="61"/>
      <c r="C231" s="61"/>
    </row>
    <row r="232" spans="1:39" ht="15.75" customHeight="1">
      <c r="A232" s="60"/>
      <c r="B232" s="61"/>
      <c r="C232" s="61"/>
    </row>
    <row r="233" spans="1:39" ht="15.75" customHeight="1">
      <c r="A233" s="60"/>
      <c r="B233" s="61"/>
      <c r="C233" s="61"/>
    </row>
    <row r="234" spans="1:39" ht="15.75" customHeight="1">
      <c r="A234" s="60"/>
      <c r="B234" s="61"/>
      <c r="C234" s="61"/>
    </row>
    <row r="235" spans="1:39" ht="15.75" customHeight="1">
      <c r="A235" s="60"/>
      <c r="B235" s="61"/>
      <c r="C235" s="61"/>
    </row>
    <row r="236" spans="1:39" ht="15.75" customHeight="1">
      <c r="A236" s="60"/>
      <c r="B236" s="61"/>
      <c r="C236" s="61"/>
    </row>
    <row r="237" spans="1:39" ht="15.75" customHeight="1">
      <c r="A237" s="60"/>
      <c r="B237" s="61"/>
      <c r="C237" s="61"/>
    </row>
    <row r="238" spans="1:39" ht="15.75" customHeight="1">
      <c r="A238" s="60"/>
      <c r="B238" s="61"/>
      <c r="C238" s="61"/>
    </row>
    <row r="239" spans="1:39" ht="15.75" customHeight="1">
      <c r="A239" s="60"/>
      <c r="B239" s="61"/>
      <c r="C239" s="61"/>
    </row>
    <row r="240" spans="1:39" ht="15.75" customHeight="1">
      <c r="A240" s="60"/>
      <c r="B240" s="61"/>
      <c r="C240" s="61"/>
    </row>
    <row r="241" spans="1:3" ht="15.75" customHeight="1">
      <c r="A241" s="60"/>
      <c r="B241" s="61"/>
      <c r="C241" s="61"/>
    </row>
    <row r="242" spans="1:3" ht="15.75" customHeight="1">
      <c r="A242" s="60"/>
      <c r="B242" s="61"/>
      <c r="C242" s="61"/>
    </row>
    <row r="243" spans="1:3" ht="15.75" customHeight="1">
      <c r="A243" s="60"/>
      <c r="B243" s="61"/>
      <c r="C243" s="61"/>
    </row>
    <row r="244" spans="1:3" ht="15.75" customHeight="1">
      <c r="A244" s="60"/>
      <c r="B244" s="61"/>
      <c r="C244" s="61"/>
    </row>
    <row r="245" spans="1:3" ht="15.75" customHeight="1">
      <c r="A245" s="60"/>
      <c r="B245" s="61"/>
      <c r="C245" s="61"/>
    </row>
    <row r="246" spans="1:3" ht="15.75" customHeight="1">
      <c r="A246" s="60"/>
      <c r="B246" s="61"/>
      <c r="C246" s="61"/>
    </row>
    <row r="247" spans="1:3" ht="15.75" customHeight="1">
      <c r="A247" s="60"/>
      <c r="B247" s="61"/>
      <c r="C247" s="61"/>
    </row>
    <row r="248" spans="1:3" ht="15.75" customHeight="1">
      <c r="A248" s="60"/>
      <c r="B248" s="61"/>
      <c r="C248" s="61"/>
    </row>
    <row r="249" spans="1:3" ht="15.75" customHeight="1">
      <c r="A249" s="60"/>
      <c r="B249" s="61"/>
      <c r="C249" s="61"/>
    </row>
    <row r="250" spans="1:3" ht="15.75" customHeight="1">
      <c r="A250" s="60"/>
      <c r="B250" s="61"/>
      <c r="C250" s="61"/>
    </row>
    <row r="251" spans="1:3" ht="15.75" customHeight="1">
      <c r="A251" s="60"/>
      <c r="B251" s="61"/>
      <c r="C251" s="61"/>
    </row>
    <row r="252" spans="1:3" ht="15.75" customHeight="1">
      <c r="A252" s="60"/>
      <c r="B252" s="61"/>
      <c r="C252" s="61"/>
    </row>
    <row r="253" spans="1:3" ht="15.75" customHeight="1">
      <c r="A253" s="60"/>
      <c r="B253" s="61"/>
      <c r="C253" s="61"/>
    </row>
    <row r="254" spans="1:3" ht="15.75" customHeight="1">
      <c r="A254" s="60"/>
      <c r="B254" s="61"/>
      <c r="C254" s="61"/>
    </row>
    <row r="255" spans="1:3" ht="15.75" customHeight="1">
      <c r="A255" s="60"/>
      <c r="B255" s="61"/>
      <c r="C255" s="61"/>
    </row>
    <row r="256" spans="1:3" ht="15.75" customHeight="1">
      <c r="A256" s="60"/>
      <c r="B256" s="61"/>
      <c r="C256" s="61"/>
    </row>
    <row r="257" spans="1:3" ht="15.75" customHeight="1">
      <c r="A257" s="60"/>
      <c r="B257" s="61"/>
      <c r="C257" s="61"/>
    </row>
    <row r="258" spans="1:3" ht="15.75" customHeight="1">
      <c r="A258" s="60"/>
      <c r="B258" s="61"/>
      <c r="C258" s="61"/>
    </row>
    <row r="259" spans="1:3" ht="15.75" customHeight="1">
      <c r="A259" s="60"/>
      <c r="B259" s="61"/>
      <c r="C259" s="61"/>
    </row>
    <row r="260" spans="1:3" ht="15.75" customHeight="1">
      <c r="A260" s="60"/>
      <c r="B260" s="61"/>
      <c r="C260" s="61"/>
    </row>
    <row r="261" spans="1:3" ht="15.75" customHeight="1">
      <c r="A261" s="60"/>
      <c r="B261" s="61"/>
      <c r="C261" s="61"/>
    </row>
    <row r="262" spans="1:3">
      <c r="A262" s="60"/>
      <c r="B262" s="61"/>
      <c r="C262" s="61"/>
    </row>
    <row r="263" spans="1:3">
      <c r="A263" s="60"/>
      <c r="B263" s="61"/>
      <c r="C263" s="61"/>
    </row>
    <row r="264" spans="1:3">
      <c r="A264" s="60"/>
      <c r="B264" s="61"/>
      <c r="C264" s="61"/>
    </row>
    <row r="265" spans="1:3">
      <c r="A265" s="60"/>
      <c r="B265" s="61"/>
      <c r="C265" s="61"/>
    </row>
    <row r="266" spans="1:3">
      <c r="A266" s="60"/>
      <c r="B266" s="61"/>
      <c r="C266" s="61"/>
    </row>
    <row r="267" spans="1:3">
      <c r="A267" s="60"/>
      <c r="B267" s="61"/>
      <c r="C267" s="61"/>
    </row>
    <row r="268" spans="1:3">
      <c r="A268" s="60"/>
      <c r="B268" s="61"/>
      <c r="C268" s="61"/>
    </row>
    <row r="269" spans="1:3">
      <c r="A269" s="60"/>
      <c r="B269" s="61"/>
      <c r="C269" s="61"/>
    </row>
    <row r="270" spans="1:3">
      <c r="A270" s="60"/>
      <c r="B270" s="61"/>
      <c r="C270" s="61"/>
    </row>
    <row r="271" spans="1:3">
      <c r="A271" s="60"/>
      <c r="B271" s="61"/>
      <c r="C271" s="61"/>
    </row>
    <row r="272" spans="1:3">
      <c r="A272" s="60"/>
      <c r="B272" s="61"/>
      <c r="C272" s="61"/>
    </row>
    <row r="273" spans="1:3">
      <c r="A273" s="60"/>
      <c r="B273" s="61"/>
      <c r="C273" s="61"/>
    </row>
    <row r="274" spans="1:3">
      <c r="A274" s="60"/>
      <c r="B274" s="61"/>
      <c r="C274" s="61"/>
    </row>
    <row r="275" spans="1:3">
      <c r="A275" s="60"/>
      <c r="B275" s="61"/>
      <c r="C275" s="61"/>
    </row>
    <row r="276" spans="1:3">
      <c r="A276" s="60"/>
      <c r="B276" s="61"/>
      <c r="C276" s="61"/>
    </row>
    <row r="277" spans="1:3">
      <c r="A277" s="60"/>
      <c r="B277" s="61"/>
      <c r="C277" s="61"/>
    </row>
    <row r="278" spans="1:3">
      <c r="A278" s="60"/>
      <c r="B278" s="61"/>
      <c r="C278" s="61"/>
    </row>
    <row r="279" spans="1:3">
      <c r="A279" s="60"/>
      <c r="B279" s="61"/>
      <c r="C279" s="61"/>
    </row>
    <row r="280" spans="1:3">
      <c r="A280" s="60"/>
      <c r="B280" s="61"/>
      <c r="C280" s="61"/>
    </row>
    <row r="281" spans="1:3">
      <c r="A281" s="60"/>
      <c r="B281" s="61"/>
      <c r="C281" s="61"/>
    </row>
    <row r="282" spans="1:3">
      <c r="A282" s="60"/>
      <c r="B282" s="61"/>
      <c r="C282" s="61"/>
    </row>
    <row r="283" spans="1:3">
      <c r="A283" s="60"/>
      <c r="B283" s="61"/>
      <c r="C283" s="61"/>
    </row>
  </sheetData>
  <sheetProtection selectLockedCells="1"/>
  <mergeCells count="241">
    <mergeCell ref="AS49:AS50"/>
    <mergeCell ref="AS51:AS52"/>
    <mergeCell ref="AS53:AS54"/>
    <mergeCell ref="AS55:AS56"/>
    <mergeCell ref="AR53:AR54"/>
    <mergeCell ref="AN55:AN56"/>
    <mergeCell ref="AO55:AO56"/>
    <mergeCell ref="AP55:AP56"/>
    <mergeCell ref="AQ55:AQ56"/>
    <mergeCell ref="AR55:AR56"/>
    <mergeCell ref="AN53:AN54"/>
    <mergeCell ref="AO53:AO54"/>
    <mergeCell ref="AP53:AP54"/>
    <mergeCell ref="AQ53:AQ54"/>
    <mergeCell ref="AR49:AR50"/>
    <mergeCell ref="AN51:AN52"/>
    <mergeCell ref="AO51:AO52"/>
    <mergeCell ref="AP51:AP52"/>
    <mergeCell ref="AQ51:AQ52"/>
    <mergeCell ref="AR51:AR52"/>
    <mergeCell ref="AN49:AN50"/>
    <mergeCell ref="AO49:AO50"/>
    <mergeCell ref="AP49:AP50"/>
    <mergeCell ref="AQ49:AQ50"/>
    <mergeCell ref="AL49:AL50"/>
    <mergeCell ref="AM49:AM50"/>
    <mergeCell ref="AL51:AL52"/>
    <mergeCell ref="AM51:AM52"/>
    <mergeCell ref="AJ53:AJ54"/>
    <mergeCell ref="AK53:AK54"/>
    <mergeCell ref="AJ51:AJ52"/>
    <mergeCell ref="AK51:AK52"/>
    <mergeCell ref="AH51:AH52"/>
    <mergeCell ref="AI51:AI52"/>
    <mergeCell ref="AJ55:AJ56"/>
    <mergeCell ref="AK55:AK56"/>
    <mergeCell ref="AH53:AH54"/>
    <mergeCell ref="AI53:AI54"/>
    <mergeCell ref="AB55:AB56"/>
    <mergeCell ref="AC55:AC56"/>
    <mergeCell ref="AL55:AL56"/>
    <mergeCell ref="AD55:AD56"/>
    <mergeCell ref="AE55:AE56"/>
    <mergeCell ref="AD53:AD54"/>
    <mergeCell ref="AE53:AE54"/>
    <mergeCell ref="AE51:AE52"/>
    <mergeCell ref="AB53:AB54"/>
    <mergeCell ref="AC53:AC54"/>
    <mergeCell ref="AB49:AB50"/>
    <mergeCell ref="AC49:AC50"/>
    <mergeCell ref="AD49:AD50"/>
    <mergeCell ref="AE49:AE50"/>
    <mergeCell ref="AM55:AM56"/>
    <mergeCell ref="AH49:AH50"/>
    <mergeCell ref="AI49:AI50"/>
    <mergeCell ref="AJ49:AJ50"/>
    <mergeCell ref="AK49:AK50"/>
    <mergeCell ref="AL53:AL54"/>
    <mergeCell ref="AM53:AM54"/>
    <mergeCell ref="AF49:AF50"/>
    <mergeCell ref="AG49:AG50"/>
    <mergeCell ref="AF51:AF52"/>
    <mergeCell ref="AG51:AG52"/>
    <mergeCell ref="AF55:AF56"/>
    <mergeCell ref="AG55:AG56"/>
    <mergeCell ref="AF53:AF54"/>
    <mergeCell ref="AG53:AG54"/>
    <mergeCell ref="AH55:AH56"/>
    <mergeCell ref="AI55:AI56"/>
    <mergeCell ref="Z55:Z56"/>
    <mergeCell ref="AA55:AA56"/>
    <mergeCell ref="X53:X54"/>
    <mergeCell ref="Y53:Y54"/>
    <mergeCell ref="V55:V56"/>
    <mergeCell ref="W55:W56"/>
    <mergeCell ref="Z51:Z52"/>
    <mergeCell ref="AA51:AA52"/>
    <mergeCell ref="X55:X56"/>
    <mergeCell ref="Y55:Y56"/>
    <mergeCell ref="V53:V54"/>
    <mergeCell ref="W53:W54"/>
    <mergeCell ref="X51:X52"/>
    <mergeCell ref="Y51:Y52"/>
    <mergeCell ref="Z53:Z54"/>
    <mergeCell ref="AA53:AA54"/>
    <mergeCell ref="V51:V52"/>
    <mergeCell ref="W51:W52"/>
    <mergeCell ref="S53:S54"/>
    <mergeCell ref="T55:T56"/>
    <mergeCell ref="U55:U56"/>
    <mergeCell ref="P53:P54"/>
    <mergeCell ref="Q53:Q54"/>
    <mergeCell ref="P55:P56"/>
    <mergeCell ref="Q55:Q56"/>
    <mergeCell ref="T53:T54"/>
    <mergeCell ref="U53:U54"/>
    <mergeCell ref="R51:R52"/>
    <mergeCell ref="S51:S52"/>
    <mergeCell ref="T49:T50"/>
    <mergeCell ref="U49:U50"/>
    <mergeCell ref="T51:T52"/>
    <mergeCell ref="U51:U52"/>
    <mergeCell ref="L55:L56"/>
    <mergeCell ref="M55:M56"/>
    <mergeCell ref="N55:N56"/>
    <mergeCell ref="O55:O56"/>
    <mergeCell ref="L53:L54"/>
    <mergeCell ref="M53:M54"/>
    <mergeCell ref="N53:N54"/>
    <mergeCell ref="O53:O54"/>
    <mergeCell ref="L51:L52"/>
    <mergeCell ref="M51:M52"/>
    <mergeCell ref="N51:N52"/>
    <mergeCell ref="O51:O52"/>
    <mergeCell ref="L49:L50"/>
    <mergeCell ref="M49:M50"/>
    <mergeCell ref="N49:N50"/>
    <mergeCell ref="R55:R56"/>
    <mergeCell ref="S55:S56"/>
    <mergeCell ref="R53:R54"/>
    <mergeCell ref="I55:I56"/>
    <mergeCell ref="J49:J50"/>
    <mergeCell ref="K49:K50"/>
    <mergeCell ref="J51:J52"/>
    <mergeCell ref="K51:K52"/>
    <mergeCell ref="J53:J54"/>
    <mergeCell ref="K53:K54"/>
    <mergeCell ref="J55:J56"/>
    <mergeCell ref="K55:K56"/>
    <mergeCell ref="F55:F56"/>
    <mergeCell ref="G55:G56"/>
    <mergeCell ref="B6:B9"/>
    <mergeCell ref="C6:C9"/>
    <mergeCell ref="D10:AM10"/>
    <mergeCell ref="D51:D52"/>
    <mergeCell ref="E51:E52"/>
    <mergeCell ref="D55:D56"/>
    <mergeCell ref="E55:E56"/>
    <mergeCell ref="H55:H56"/>
    <mergeCell ref="D53:D54"/>
    <mergeCell ref="E53:E54"/>
    <mergeCell ref="F53:F54"/>
    <mergeCell ref="G53:G54"/>
    <mergeCell ref="H53:H54"/>
    <mergeCell ref="I53:I54"/>
    <mergeCell ref="F51:F52"/>
    <mergeCell ref="G51:G52"/>
    <mergeCell ref="P7:U7"/>
    <mergeCell ref="V7:AA7"/>
    <mergeCell ref="P8:Q8"/>
    <mergeCell ref="R8:S8"/>
    <mergeCell ref="T8:T9"/>
    <mergeCell ref="U8:U9"/>
    <mergeCell ref="J7:O7"/>
    <mergeCell ref="A1:AS1"/>
    <mergeCell ref="A2:AS2"/>
    <mergeCell ref="A3:AS3"/>
    <mergeCell ref="A4:AS4"/>
    <mergeCell ref="AB7:AG7"/>
    <mergeCell ref="AH7:AM7"/>
    <mergeCell ref="O8:O9"/>
    <mergeCell ref="A5:AS5"/>
    <mergeCell ref="A6:A9"/>
    <mergeCell ref="D8:E8"/>
    <mergeCell ref="F8:G8"/>
    <mergeCell ref="H8:H9"/>
    <mergeCell ref="I8:I9"/>
    <mergeCell ref="D6:AM6"/>
    <mergeCell ref="AN6:AS7"/>
    <mergeCell ref="D7:I7"/>
    <mergeCell ref="AP8:AQ8"/>
    <mergeCell ref="AR8:AR9"/>
    <mergeCell ref="AS8:AS9"/>
    <mergeCell ref="V8:W8"/>
    <mergeCell ref="X8:Y8"/>
    <mergeCell ref="AA8:AA9"/>
    <mergeCell ref="AB8:AC8"/>
    <mergeCell ref="AD8:AE8"/>
    <mergeCell ref="AF8:AF9"/>
    <mergeCell ref="G49:G50"/>
    <mergeCell ref="AH8:AI8"/>
    <mergeCell ref="AJ8:AK8"/>
    <mergeCell ref="AL8:AL9"/>
    <mergeCell ref="H51:H52"/>
    <mergeCell ref="I51:I52"/>
    <mergeCell ref="O49:O50"/>
    <mergeCell ref="P49:P50"/>
    <mergeCell ref="Q49:Q50"/>
    <mergeCell ref="R49:R50"/>
    <mergeCell ref="S49:S50"/>
    <mergeCell ref="V49:V50"/>
    <mergeCell ref="W49:W50"/>
    <mergeCell ref="X49:X50"/>
    <mergeCell ref="Y49:Y50"/>
    <mergeCell ref="Z49:Z50"/>
    <mergeCell ref="AA49:AA50"/>
    <mergeCell ref="AB51:AB52"/>
    <mergeCell ref="AC51:AC52"/>
    <mergeCell ref="AD51:AD52"/>
    <mergeCell ref="P51:P52"/>
    <mergeCell ref="Q51:Q52"/>
    <mergeCell ref="AM8:AM9"/>
    <mergeCell ref="AN8:AO8"/>
    <mergeCell ref="AG8:AG9"/>
    <mergeCell ref="J8:K8"/>
    <mergeCell ref="L8:M8"/>
    <mergeCell ref="N8:N9"/>
    <mergeCell ref="AN128:AQ128"/>
    <mergeCell ref="AR128:AS128"/>
    <mergeCell ref="AN27:AS27"/>
    <mergeCell ref="D101:AM101"/>
    <mergeCell ref="A123:AS123"/>
    <mergeCell ref="D49:D50"/>
    <mergeCell ref="F49:F50"/>
    <mergeCell ref="H49:H50"/>
    <mergeCell ref="I49:I50"/>
    <mergeCell ref="E49:E50"/>
    <mergeCell ref="D124:AM124"/>
    <mergeCell ref="AN125:AQ125"/>
    <mergeCell ref="AR125:AS125"/>
    <mergeCell ref="AN126:AQ126"/>
    <mergeCell ref="AR126:AS126"/>
    <mergeCell ref="AN127:AQ127"/>
    <mergeCell ref="AR127:AS127"/>
    <mergeCell ref="Z8:Z9"/>
    <mergeCell ref="A154:AM154"/>
    <mergeCell ref="A155:AM155"/>
    <mergeCell ref="A137:AM137"/>
    <mergeCell ref="A152:AM152"/>
    <mergeCell ref="A133:AM133"/>
    <mergeCell ref="A136:AM136"/>
    <mergeCell ref="AN129:AQ129"/>
    <mergeCell ref="AR129:AS129"/>
    <mergeCell ref="AN130:AQ130"/>
    <mergeCell ref="AR130:AS130"/>
    <mergeCell ref="AN131:AQ131"/>
    <mergeCell ref="AR131:AS131"/>
    <mergeCell ref="AN152:AR152"/>
    <mergeCell ref="A153:AM153"/>
    <mergeCell ref="AN132:AQ132"/>
    <mergeCell ref="AR132:AS132"/>
  </mergeCells>
  <phoneticPr fontId="0" type="noConversion"/>
  <pageMargins left="1.4566929133858268" right="0.74803149606299213" top="0.98425196850393704" bottom="0.98425196850393704" header="0.51181102362204722" footer="0.51181102362204722"/>
  <pageSetup paperSize="8" scale="40" firstPageNumber="0" orientation="portrait" verticalDpi="300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5" enableFormatConditionsCalculation="0">
    <tabColor indexed="14"/>
  </sheetPr>
  <dimension ref="A1:AT283"/>
  <sheetViews>
    <sheetView topLeftCell="A105" zoomScale="87" zoomScaleNormal="87" zoomScaleSheetLayoutView="75" workbookViewId="0">
      <selection activeCell="C128" sqref="C128"/>
    </sheetView>
  </sheetViews>
  <sheetFormatPr defaultColWidth="10.6640625" defaultRowHeight="15.75"/>
  <cols>
    <col min="1" max="1" width="17.1640625" style="1" customWidth="1"/>
    <col min="2" max="2" width="7.1640625" style="2" customWidth="1"/>
    <col min="3" max="3" width="60.33203125" style="2" customWidth="1"/>
    <col min="4" max="4" width="4.5" style="2" customWidth="1"/>
    <col min="5" max="5" width="7.5" style="2" customWidth="1"/>
    <col min="6" max="6" width="4.5" style="2" customWidth="1"/>
    <col min="7" max="7" width="7.5" style="2" customWidth="1"/>
    <col min="8" max="8" width="6" style="2" customWidth="1"/>
    <col min="9" max="9" width="6" style="65" customWidth="1"/>
    <col min="10" max="10" width="4.5" style="2" customWidth="1"/>
    <col min="11" max="11" width="7.5" style="2" customWidth="1"/>
    <col min="12" max="12" width="4.5" style="2" customWidth="1"/>
    <col min="13" max="13" width="7.5" style="2" customWidth="1"/>
    <col min="14" max="15" width="6" style="2" customWidth="1"/>
    <col min="16" max="16" width="4.5" style="2" customWidth="1"/>
    <col min="17" max="17" width="7.5" style="2" customWidth="1"/>
    <col min="18" max="18" width="4.5" style="2" customWidth="1"/>
    <col min="19" max="19" width="7.5" style="2" customWidth="1"/>
    <col min="20" max="20" width="6" style="2" customWidth="1"/>
    <col min="21" max="21" width="6" style="65" customWidth="1"/>
    <col min="22" max="22" width="4.5" style="2" customWidth="1"/>
    <col min="23" max="23" width="7.5" style="2" customWidth="1"/>
    <col min="24" max="24" width="5.83203125" style="2" customWidth="1"/>
    <col min="25" max="25" width="8.1640625" style="2" bestFit="1" customWidth="1"/>
    <col min="26" max="26" width="5.83203125" style="2" customWidth="1"/>
    <col min="27" max="27" width="5.83203125" style="65" customWidth="1"/>
    <col min="28" max="28" width="5.83203125" style="2" customWidth="1"/>
    <col min="29" max="29" width="8.1640625" style="2" bestFit="1" customWidth="1"/>
    <col min="30" max="30" width="5.83203125" style="2" customWidth="1"/>
    <col min="31" max="31" width="8.1640625" style="2" bestFit="1" customWidth="1"/>
    <col min="32" max="32" width="5.83203125" style="2" customWidth="1"/>
    <col min="33" max="33" width="5.83203125" style="65" customWidth="1"/>
    <col min="34" max="34" width="5.83203125" style="2" customWidth="1"/>
    <col min="35" max="35" width="8.1640625" style="2" bestFit="1" customWidth="1"/>
    <col min="36" max="36" width="5.83203125" style="2" customWidth="1"/>
    <col min="37" max="37" width="8.1640625" style="2" bestFit="1" customWidth="1"/>
    <col min="38" max="38" width="6.5" style="2" bestFit="1" customWidth="1"/>
    <col min="39" max="39" width="6.5" style="65" bestFit="1" customWidth="1"/>
    <col min="40" max="40" width="6.5" style="2" bestFit="1" customWidth="1"/>
    <col min="41" max="41" width="8.1640625" style="2" bestFit="1" customWidth="1"/>
    <col min="42" max="42" width="6.5" style="2" bestFit="1" customWidth="1"/>
    <col min="43" max="43" width="8.1640625" style="2" bestFit="1" customWidth="1"/>
    <col min="44" max="44" width="6.5" style="2" bestFit="1" customWidth="1"/>
    <col min="45" max="45" width="6.83203125" style="2" customWidth="1"/>
    <col min="46" max="57" width="1.83203125" style="2" customWidth="1"/>
    <col min="58" max="58" width="2.33203125" style="2" customWidth="1"/>
    <col min="59" max="16384" width="10.6640625" style="2"/>
  </cols>
  <sheetData>
    <row r="1" spans="1:46" ht="21.95" customHeight="1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</row>
    <row r="2" spans="1:46" ht="21.95" customHeight="1">
      <c r="A2" s="397" t="s">
        <v>66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</row>
    <row r="3" spans="1:46" ht="21.95" customHeight="1">
      <c r="A3" s="456" t="s">
        <v>67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57"/>
    </row>
    <row r="4" spans="1:46" ht="21.95" customHeight="1">
      <c r="A4" s="397" t="s">
        <v>341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</row>
    <row r="5" spans="1:46" ht="21.95" customHeight="1">
      <c r="A5" s="396" t="s">
        <v>1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  <c r="AS5" s="396"/>
    </row>
    <row r="6" spans="1:46" ht="15.75" customHeight="1">
      <c r="A6" s="399" t="s">
        <v>2</v>
      </c>
      <c r="B6" s="404" t="s">
        <v>3</v>
      </c>
      <c r="C6" s="405" t="s">
        <v>4</v>
      </c>
      <c r="D6" s="409" t="s">
        <v>5</v>
      </c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1"/>
      <c r="AN6" s="422" t="s">
        <v>6</v>
      </c>
      <c r="AO6" s="422"/>
      <c r="AP6" s="422"/>
      <c r="AQ6" s="422"/>
      <c r="AR6" s="422"/>
      <c r="AS6" s="422"/>
    </row>
    <row r="7" spans="1:46" ht="15.75" customHeight="1" thickTop="1" thickBot="1">
      <c r="A7" s="399"/>
      <c r="B7" s="404"/>
      <c r="C7" s="405"/>
      <c r="D7" s="406" t="s">
        <v>7</v>
      </c>
      <c r="E7" s="406"/>
      <c r="F7" s="406"/>
      <c r="G7" s="406"/>
      <c r="H7" s="406"/>
      <c r="I7" s="406"/>
      <c r="J7" s="407" t="s">
        <v>8</v>
      </c>
      <c r="K7" s="407"/>
      <c r="L7" s="407"/>
      <c r="M7" s="407"/>
      <c r="N7" s="407"/>
      <c r="O7" s="407"/>
      <c r="P7" s="406" t="s">
        <v>9</v>
      </c>
      <c r="Q7" s="406"/>
      <c r="R7" s="406"/>
      <c r="S7" s="406"/>
      <c r="T7" s="406"/>
      <c r="U7" s="406"/>
      <c r="V7" s="408" t="s">
        <v>10</v>
      </c>
      <c r="W7" s="408"/>
      <c r="X7" s="408"/>
      <c r="Y7" s="408"/>
      <c r="Z7" s="408"/>
      <c r="AA7" s="408"/>
      <c r="AB7" s="406" t="s">
        <v>11</v>
      </c>
      <c r="AC7" s="406"/>
      <c r="AD7" s="406"/>
      <c r="AE7" s="406"/>
      <c r="AF7" s="406"/>
      <c r="AG7" s="406"/>
      <c r="AH7" s="407" t="s">
        <v>12</v>
      </c>
      <c r="AI7" s="407"/>
      <c r="AJ7" s="407"/>
      <c r="AK7" s="407"/>
      <c r="AL7" s="407"/>
      <c r="AM7" s="407"/>
      <c r="AN7" s="422"/>
      <c r="AO7" s="422"/>
      <c r="AP7" s="422"/>
      <c r="AQ7" s="422"/>
      <c r="AR7" s="422"/>
      <c r="AS7" s="422"/>
    </row>
    <row r="8" spans="1:46" ht="15.75" customHeight="1" thickTop="1" thickBot="1">
      <c r="A8" s="399"/>
      <c r="B8" s="404"/>
      <c r="C8" s="405"/>
      <c r="D8" s="400" t="s">
        <v>13</v>
      </c>
      <c r="E8" s="400"/>
      <c r="F8" s="401" t="s">
        <v>14</v>
      </c>
      <c r="G8" s="401"/>
      <c r="H8" s="402" t="s">
        <v>15</v>
      </c>
      <c r="I8" s="403" t="s">
        <v>56</v>
      </c>
      <c r="J8" s="400" t="s">
        <v>13</v>
      </c>
      <c r="K8" s="400"/>
      <c r="L8" s="401" t="s">
        <v>14</v>
      </c>
      <c r="M8" s="401"/>
      <c r="N8" s="402" t="s">
        <v>15</v>
      </c>
      <c r="O8" s="403" t="s">
        <v>56</v>
      </c>
      <c r="P8" s="400" t="s">
        <v>13</v>
      </c>
      <c r="Q8" s="400"/>
      <c r="R8" s="401" t="s">
        <v>14</v>
      </c>
      <c r="S8" s="401"/>
      <c r="T8" s="402" t="s">
        <v>15</v>
      </c>
      <c r="U8" s="403" t="s">
        <v>56</v>
      </c>
      <c r="V8" s="400" t="s">
        <v>13</v>
      </c>
      <c r="W8" s="400"/>
      <c r="X8" s="401" t="s">
        <v>14</v>
      </c>
      <c r="Y8" s="401"/>
      <c r="Z8" s="402" t="s">
        <v>15</v>
      </c>
      <c r="AA8" s="403" t="s">
        <v>56</v>
      </c>
      <c r="AB8" s="400" t="s">
        <v>13</v>
      </c>
      <c r="AC8" s="400"/>
      <c r="AD8" s="401" t="s">
        <v>14</v>
      </c>
      <c r="AE8" s="401"/>
      <c r="AF8" s="402" t="s">
        <v>15</v>
      </c>
      <c r="AG8" s="403" t="s">
        <v>56</v>
      </c>
      <c r="AH8" s="400" t="s">
        <v>13</v>
      </c>
      <c r="AI8" s="400"/>
      <c r="AJ8" s="401" t="s">
        <v>14</v>
      </c>
      <c r="AK8" s="401"/>
      <c r="AL8" s="402" t="s">
        <v>15</v>
      </c>
      <c r="AM8" s="403" t="s">
        <v>56</v>
      </c>
      <c r="AN8" s="400" t="s">
        <v>13</v>
      </c>
      <c r="AO8" s="400"/>
      <c r="AP8" s="401" t="s">
        <v>14</v>
      </c>
      <c r="AQ8" s="401"/>
      <c r="AR8" s="402" t="s">
        <v>15</v>
      </c>
      <c r="AS8" s="427" t="s">
        <v>57</v>
      </c>
      <c r="AT8" s="2" t="str">
        <f>IF(BB16*BC16=0,"",BB16*BC16)</f>
        <v/>
      </c>
    </row>
    <row r="9" spans="1:46" ht="80.099999999999994" customHeight="1" thickTop="1" thickBot="1">
      <c r="A9" s="399"/>
      <c r="B9" s="404"/>
      <c r="C9" s="405"/>
      <c r="D9" s="4" t="s">
        <v>54</v>
      </c>
      <c r="E9" s="3" t="s">
        <v>55</v>
      </c>
      <c r="F9" s="5" t="s">
        <v>54</v>
      </c>
      <c r="G9" s="3" t="s">
        <v>55</v>
      </c>
      <c r="H9" s="402"/>
      <c r="I9" s="403"/>
      <c r="J9" s="4" t="s">
        <v>54</v>
      </c>
      <c r="K9" s="3" t="s">
        <v>55</v>
      </c>
      <c r="L9" s="5" t="s">
        <v>54</v>
      </c>
      <c r="M9" s="3" t="s">
        <v>55</v>
      </c>
      <c r="N9" s="402"/>
      <c r="O9" s="403"/>
      <c r="P9" s="4" t="s">
        <v>54</v>
      </c>
      <c r="Q9" s="3" t="s">
        <v>55</v>
      </c>
      <c r="R9" s="5" t="s">
        <v>54</v>
      </c>
      <c r="S9" s="3" t="s">
        <v>55</v>
      </c>
      <c r="T9" s="402"/>
      <c r="U9" s="403"/>
      <c r="V9" s="4" t="s">
        <v>54</v>
      </c>
      <c r="W9" s="3" t="s">
        <v>55</v>
      </c>
      <c r="X9" s="5" t="s">
        <v>54</v>
      </c>
      <c r="Y9" s="3" t="s">
        <v>55</v>
      </c>
      <c r="Z9" s="402"/>
      <c r="AA9" s="403"/>
      <c r="AB9" s="4" t="s">
        <v>54</v>
      </c>
      <c r="AC9" s="3" t="s">
        <v>55</v>
      </c>
      <c r="AD9" s="5" t="s">
        <v>54</v>
      </c>
      <c r="AE9" s="3" t="s">
        <v>55</v>
      </c>
      <c r="AF9" s="402"/>
      <c r="AG9" s="403"/>
      <c r="AH9" s="4" t="s">
        <v>54</v>
      </c>
      <c r="AI9" s="3" t="s">
        <v>55</v>
      </c>
      <c r="AJ9" s="5" t="s">
        <v>54</v>
      </c>
      <c r="AK9" s="3" t="s">
        <v>55</v>
      </c>
      <c r="AL9" s="402"/>
      <c r="AM9" s="403"/>
      <c r="AN9" s="4" t="s">
        <v>54</v>
      </c>
      <c r="AO9" s="3" t="s">
        <v>55</v>
      </c>
      <c r="AP9" s="5" t="s">
        <v>54</v>
      </c>
      <c r="AQ9" s="3" t="s">
        <v>55</v>
      </c>
      <c r="AR9" s="402"/>
      <c r="AS9" s="427"/>
    </row>
    <row r="10" spans="1:46" s="10" customFormat="1" ht="15.75" customHeight="1">
      <c r="A10" s="6">
        <v>1</v>
      </c>
      <c r="B10" s="7"/>
      <c r="C10" s="98" t="s">
        <v>16</v>
      </c>
      <c r="D10" s="423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100"/>
      <c r="AO10" s="8" t="str">
        <f>IF(AN10=0,"",AN10)</f>
        <v/>
      </c>
      <c r="AP10" s="8"/>
      <c r="AQ10" s="8"/>
      <c r="AR10" s="8"/>
      <c r="AS10" s="9"/>
    </row>
    <row r="11" spans="1:46" ht="15.75" customHeight="1">
      <c r="A11" s="280" t="s">
        <v>282</v>
      </c>
      <c r="B11" s="12" t="s">
        <v>17</v>
      </c>
      <c r="C11" s="113" t="s">
        <v>279</v>
      </c>
      <c r="D11" s="137">
        <v>2</v>
      </c>
      <c r="E11" s="14">
        <f t="shared" ref="E11:E25" si="0">IF(D11*15=0,"",D11*15)</f>
        <v>30</v>
      </c>
      <c r="F11" s="117"/>
      <c r="G11" s="14" t="str">
        <f t="shared" ref="G11:G25" si="1">IF(F11*15=0,"",F11*15)</f>
        <v/>
      </c>
      <c r="H11" s="138">
        <v>2</v>
      </c>
      <c r="I11" s="139" t="s">
        <v>235</v>
      </c>
      <c r="J11" s="118"/>
      <c r="K11" s="14" t="str">
        <f t="shared" ref="K11:K25" si="2">IF(J11*15=0,"",J11*15)</f>
        <v/>
      </c>
      <c r="L11" s="119"/>
      <c r="M11" s="14" t="str">
        <f t="shared" ref="M11:M25" si="3">IF(L11*15=0,"",L11*15)</f>
        <v/>
      </c>
      <c r="N11" s="119"/>
      <c r="O11" s="19"/>
      <c r="P11" s="117"/>
      <c r="Q11" s="14" t="str">
        <f t="shared" ref="Q11:Q25" si="4">IF(P11*15=0,"",P11*15)</f>
        <v/>
      </c>
      <c r="R11" s="117"/>
      <c r="S11" s="14" t="str">
        <f t="shared" ref="S11:S25" si="5">IF(R11*15=0,"",R11*15)</f>
        <v/>
      </c>
      <c r="T11" s="119"/>
      <c r="U11" s="20"/>
      <c r="V11" s="118"/>
      <c r="W11" s="14" t="str">
        <f t="shared" ref="W11:W24" si="6">IF(V11*15=0,"",V11*15)</f>
        <v/>
      </c>
      <c r="X11" s="117"/>
      <c r="Y11" s="14" t="str">
        <f t="shared" ref="Y11:Y24" si="7">IF(X11*15=0,"",X11*15)</f>
        <v/>
      </c>
      <c r="Z11" s="119"/>
      <c r="AA11" s="71"/>
      <c r="AB11" s="118"/>
      <c r="AC11" s="14" t="str">
        <f t="shared" ref="AC11:AC25" si="8">IF(AB11*15=0,"",AB11*15)</f>
        <v/>
      </c>
      <c r="AD11" s="119"/>
      <c r="AE11" s="14" t="str">
        <f t="shared" ref="AE11:AE25" si="9">IF(AD11*15=0,"",AD11*15)</f>
        <v/>
      </c>
      <c r="AF11" s="119"/>
      <c r="AG11" s="19"/>
      <c r="AH11" s="117"/>
      <c r="AI11" s="14" t="str">
        <f t="shared" ref="AI11:AI25" si="10">IF(AH11*15=0,"",AH11*15)</f>
        <v/>
      </c>
      <c r="AJ11" s="117"/>
      <c r="AK11" s="14" t="str">
        <f t="shared" ref="AK11:AK25" si="11">IF(AJ11*15=0,"",AJ11*15)</f>
        <v/>
      </c>
      <c r="AL11" s="119"/>
      <c r="AM11" s="15"/>
      <c r="AN11" s="16">
        <f t="shared" ref="AN11:AN25" si="12">IF(D11+J11+P11+V11+AB11+AH11=0,"",D11+J11+P11+V11+AB11+AH11)</f>
        <v>2</v>
      </c>
      <c r="AO11" s="14">
        <f t="shared" ref="AO11:AO24" si="13">IF((D11+J11+P11+V11+AB11+AH11)*15=0,"",(D11+J11+P11+V11+AB11+AH11)*15)</f>
        <v>30</v>
      </c>
      <c r="AP11" s="17" t="str">
        <f t="shared" ref="AP11:AP25" si="14">IF(F11+L11+R11+X11+AD11+AJ11=0,"",F11+L11+R11+X11+AD11+AJ11)</f>
        <v/>
      </c>
      <c r="AQ11" s="14" t="str">
        <f t="shared" ref="AQ11:AQ24" si="15">IF((F11+L11+R11+X11+AD11+AJ11)*15=0,"",(F11+L11+R11+X11+AD11+AJ11)*15)</f>
        <v/>
      </c>
      <c r="AR11" s="17">
        <f t="shared" ref="AR11:AR25" si="16">IF(H11+N11+T11+Z11+AF11+AL11=0,"",H11+N11+T11+Z11+AF11+AL11)</f>
        <v>2</v>
      </c>
      <c r="AS11" s="18">
        <f t="shared" ref="AS11:AS25" si="17">IF(D11+F11+J11+L11+P11+R11+V11+X11+AB11+AD11+AH11+AJ11=0,"",D11+F11+J11+L11+P11+R11+V11+X11+AB11+AD11+AH11+AJ11)</f>
        <v>2</v>
      </c>
    </row>
    <row r="12" spans="1:46" s="335" customFormat="1" ht="15.75" customHeight="1">
      <c r="A12" s="280" t="s">
        <v>298</v>
      </c>
      <c r="B12" s="12" t="s">
        <v>17</v>
      </c>
      <c r="C12" s="113" t="s">
        <v>68</v>
      </c>
      <c r="D12" s="336">
        <v>2</v>
      </c>
      <c r="E12" s="14">
        <f t="shared" si="0"/>
        <v>30</v>
      </c>
      <c r="F12" s="120"/>
      <c r="G12" s="14" t="str">
        <f t="shared" si="1"/>
        <v/>
      </c>
      <c r="H12" s="337">
        <v>2</v>
      </c>
      <c r="I12" s="139" t="s">
        <v>17</v>
      </c>
      <c r="J12" s="121"/>
      <c r="K12" s="14" t="str">
        <f t="shared" si="2"/>
        <v/>
      </c>
      <c r="L12" s="122"/>
      <c r="M12" s="14" t="str">
        <f t="shared" si="3"/>
        <v/>
      </c>
      <c r="N12" s="123"/>
      <c r="O12" s="19"/>
      <c r="P12" s="120"/>
      <c r="Q12" s="14" t="str">
        <f t="shared" si="4"/>
        <v/>
      </c>
      <c r="R12" s="120"/>
      <c r="S12" s="14" t="str">
        <f t="shared" si="5"/>
        <v/>
      </c>
      <c r="T12" s="123"/>
      <c r="U12" s="20"/>
      <c r="V12" s="121"/>
      <c r="W12" s="14" t="str">
        <f t="shared" si="6"/>
        <v/>
      </c>
      <c r="X12" s="120"/>
      <c r="Y12" s="14" t="str">
        <f t="shared" si="7"/>
        <v/>
      </c>
      <c r="Z12" s="123"/>
      <c r="AA12" s="71"/>
      <c r="AB12" s="121"/>
      <c r="AC12" s="14" t="str">
        <f t="shared" si="8"/>
        <v/>
      </c>
      <c r="AD12" s="122"/>
      <c r="AE12" s="14" t="str">
        <f t="shared" si="9"/>
        <v/>
      </c>
      <c r="AF12" s="123"/>
      <c r="AG12" s="19"/>
      <c r="AH12" s="120"/>
      <c r="AI12" s="14" t="str">
        <f t="shared" si="10"/>
        <v/>
      </c>
      <c r="AJ12" s="120"/>
      <c r="AK12" s="14" t="str">
        <f t="shared" si="11"/>
        <v/>
      </c>
      <c r="AL12" s="123"/>
      <c r="AM12" s="15"/>
      <c r="AN12" s="16">
        <f t="shared" si="12"/>
        <v>2</v>
      </c>
      <c r="AO12" s="14">
        <f t="shared" si="13"/>
        <v>30</v>
      </c>
      <c r="AP12" s="17" t="str">
        <f t="shared" si="14"/>
        <v/>
      </c>
      <c r="AQ12" s="14" t="str">
        <f t="shared" si="15"/>
        <v/>
      </c>
      <c r="AR12" s="17">
        <f t="shared" si="16"/>
        <v>2</v>
      </c>
      <c r="AS12" s="18">
        <f t="shared" si="17"/>
        <v>2</v>
      </c>
    </row>
    <row r="13" spans="1:46" s="335" customFormat="1" ht="15.75" customHeight="1">
      <c r="A13" s="280" t="s">
        <v>304</v>
      </c>
      <c r="B13" s="12" t="s">
        <v>17</v>
      </c>
      <c r="C13" s="114" t="s">
        <v>78</v>
      </c>
      <c r="D13" s="176">
        <v>1</v>
      </c>
      <c r="E13" s="14">
        <f t="shared" si="0"/>
        <v>15</v>
      </c>
      <c r="F13" s="120"/>
      <c r="G13" s="14" t="str">
        <f t="shared" si="1"/>
        <v/>
      </c>
      <c r="H13" s="139">
        <v>2</v>
      </c>
      <c r="I13" s="139" t="s">
        <v>235</v>
      </c>
      <c r="J13" s="121"/>
      <c r="K13" s="14" t="str">
        <f t="shared" si="2"/>
        <v/>
      </c>
      <c r="L13" s="122"/>
      <c r="M13" s="14" t="str">
        <f t="shared" si="3"/>
        <v/>
      </c>
      <c r="N13" s="123"/>
      <c r="O13" s="19"/>
      <c r="P13" s="120"/>
      <c r="Q13" s="14" t="str">
        <f t="shared" si="4"/>
        <v/>
      </c>
      <c r="R13" s="120"/>
      <c r="S13" s="14" t="str">
        <f t="shared" si="5"/>
        <v/>
      </c>
      <c r="T13" s="123"/>
      <c r="U13" s="20"/>
      <c r="V13" s="121"/>
      <c r="W13" s="14" t="str">
        <f t="shared" si="6"/>
        <v/>
      </c>
      <c r="X13" s="120"/>
      <c r="Y13" s="14" t="str">
        <f t="shared" si="7"/>
        <v/>
      </c>
      <c r="Z13" s="123"/>
      <c r="AA13" s="71"/>
      <c r="AB13" s="121"/>
      <c r="AC13" s="14" t="str">
        <f t="shared" si="8"/>
        <v/>
      </c>
      <c r="AD13" s="122"/>
      <c r="AE13" s="14" t="str">
        <f t="shared" si="9"/>
        <v/>
      </c>
      <c r="AF13" s="123"/>
      <c r="AG13" s="19"/>
      <c r="AH13" s="120"/>
      <c r="AI13" s="14" t="str">
        <f t="shared" si="10"/>
        <v/>
      </c>
      <c r="AJ13" s="120"/>
      <c r="AK13" s="14" t="str">
        <f t="shared" si="11"/>
        <v/>
      </c>
      <c r="AL13" s="123"/>
      <c r="AM13" s="15"/>
      <c r="AN13" s="16">
        <f t="shared" si="12"/>
        <v>1</v>
      </c>
      <c r="AO13" s="14">
        <f t="shared" si="13"/>
        <v>15</v>
      </c>
      <c r="AP13" s="17" t="str">
        <f t="shared" si="14"/>
        <v/>
      </c>
      <c r="AQ13" s="14" t="str">
        <f t="shared" si="15"/>
        <v/>
      </c>
      <c r="AR13" s="17">
        <f t="shared" si="16"/>
        <v>2</v>
      </c>
      <c r="AS13" s="18">
        <f t="shared" si="17"/>
        <v>1</v>
      </c>
    </row>
    <row r="14" spans="1:46" s="335" customFormat="1" ht="15.75" customHeight="1">
      <c r="A14" s="280" t="s">
        <v>278</v>
      </c>
      <c r="B14" s="12" t="s">
        <v>17</v>
      </c>
      <c r="C14" s="113" t="s">
        <v>69</v>
      </c>
      <c r="D14" s="140">
        <v>3</v>
      </c>
      <c r="E14" s="14">
        <f t="shared" si="0"/>
        <v>45</v>
      </c>
      <c r="F14" s="120"/>
      <c r="G14" s="14" t="str">
        <f t="shared" si="1"/>
        <v/>
      </c>
      <c r="H14" s="139">
        <v>2</v>
      </c>
      <c r="I14" s="139" t="s">
        <v>17</v>
      </c>
      <c r="J14" s="121"/>
      <c r="K14" s="14" t="str">
        <f t="shared" si="2"/>
        <v/>
      </c>
      <c r="L14" s="122"/>
      <c r="M14" s="14" t="str">
        <f t="shared" si="3"/>
        <v/>
      </c>
      <c r="N14" s="123"/>
      <c r="O14" s="19"/>
      <c r="P14" s="120"/>
      <c r="Q14" s="14" t="str">
        <f t="shared" si="4"/>
        <v/>
      </c>
      <c r="R14" s="120"/>
      <c r="S14" s="14" t="str">
        <f t="shared" si="5"/>
        <v/>
      </c>
      <c r="T14" s="123"/>
      <c r="U14" s="20"/>
      <c r="V14" s="121"/>
      <c r="W14" s="14" t="str">
        <f t="shared" si="6"/>
        <v/>
      </c>
      <c r="X14" s="120"/>
      <c r="Y14" s="14" t="str">
        <f t="shared" si="7"/>
        <v/>
      </c>
      <c r="Z14" s="123"/>
      <c r="AA14" s="71"/>
      <c r="AB14" s="121"/>
      <c r="AC14" s="14" t="str">
        <f t="shared" si="8"/>
        <v/>
      </c>
      <c r="AD14" s="122"/>
      <c r="AE14" s="14" t="str">
        <f t="shared" si="9"/>
        <v/>
      </c>
      <c r="AF14" s="123"/>
      <c r="AG14" s="19"/>
      <c r="AH14" s="120"/>
      <c r="AI14" s="14" t="str">
        <f t="shared" si="10"/>
        <v/>
      </c>
      <c r="AJ14" s="120"/>
      <c r="AK14" s="14" t="str">
        <f t="shared" si="11"/>
        <v/>
      </c>
      <c r="AL14" s="123"/>
      <c r="AM14" s="15"/>
      <c r="AN14" s="16">
        <f t="shared" si="12"/>
        <v>3</v>
      </c>
      <c r="AO14" s="14">
        <f t="shared" si="13"/>
        <v>45</v>
      </c>
      <c r="AP14" s="17" t="str">
        <f t="shared" si="14"/>
        <v/>
      </c>
      <c r="AQ14" s="14" t="str">
        <f t="shared" si="15"/>
        <v/>
      </c>
      <c r="AR14" s="17">
        <f t="shared" si="16"/>
        <v>2</v>
      </c>
      <c r="AS14" s="18">
        <f t="shared" si="17"/>
        <v>3</v>
      </c>
    </row>
    <row r="15" spans="1:46" s="335" customFormat="1" ht="15.75" customHeight="1">
      <c r="A15" s="280" t="s">
        <v>71</v>
      </c>
      <c r="B15" s="12" t="s">
        <v>17</v>
      </c>
      <c r="C15" s="113" t="s">
        <v>70</v>
      </c>
      <c r="D15" s="140">
        <v>3</v>
      </c>
      <c r="E15" s="14">
        <f t="shared" si="0"/>
        <v>45</v>
      </c>
      <c r="F15" s="120"/>
      <c r="G15" s="14" t="str">
        <f t="shared" si="1"/>
        <v/>
      </c>
      <c r="H15" s="139">
        <v>2</v>
      </c>
      <c r="I15" s="338" t="s">
        <v>17</v>
      </c>
      <c r="J15" s="121"/>
      <c r="K15" s="14" t="str">
        <f t="shared" si="2"/>
        <v/>
      </c>
      <c r="L15" s="122"/>
      <c r="M15" s="14" t="str">
        <f t="shared" si="3"/>
        <v/>
      </c>
      <c r="N15" s="123"/>
      <c r="O15" s="19"/>
      <c r="P15" s="120"/>
      <c r="Q15" s="14" t="str">
        <f t="shared" si="4"/>
        <v/>
      </c>
      <c r="R15" s="120"/>
      <c r="S15" s="14" t="str">
        <f t="shared" si="5"/>
        <v/>
      </c>
      <c r="T15" s="123"/>
      <c r="U15" s="20"/>
      <c r="V15" s="121"/>
      <c r="W15" s="14" t="str">
        <f t="shared" si="6"/>
        <v/>
      </c>
      <c r="X15" s="120"/>
      <c r="Y15" s="14" t="str">
        <f t="shared" si="7"/>
        <v/>
      </c>
      <c r="Z15" s="123"/>
      <c r="AA15" s="71"/>
      <c r="AB15" s="121"/>
      <c r="AC15" s="14" t="str">
        <f t="shared" si="8"/>
        <v/>
      </c>
      <c r="AD15" s="122"/>
      <c r="AE15" s="14" t="str">
        <f t="shared" si="9"/>
        <v/>
      </c>
      <c r="AF15" s="123"/>
      <c r="AG15" s="19"/>
      <c r="AH15" s="120"/>
      <c r="AI15" s="14" t="str">
        <f t="shared" si="10"/>
        <v/>
      </c>
      <c r="AJ15" s="120"/>
      <c r="AK15" s="14" t="str">
        <f t="shared" si="11"/>
        <v/>
      </c>
      <c r="AL15" s="123"/>
      <c r="AM15" s="15"/>
      <c r="AN15" s="16">
        <f t="shared" si="12"/>
        <v>3</v>
      </c>
      <c r="AO15" s="14">
        <f t="shared" si="13"/>
        <v>45</v>
      </c>
      <c r="AP15" s="17" t="str">
        <f t="shared" si="14"/>
        <v/>
      </c>
      <c r="AQ15" s="14" t="str">
        <f t="shared" si="15"/>
        <v/>
      </c>
      <c r="AR15" s="17">
        <f t="shared" si="16"/>
        <v>2</v>
      </c>
      <c r="AS15" s="18">
        <f t="shared" si="17"/>
        <v>3</v>
      </c>
    </row>
    <row r="16" spans="1:46" s="335" customFormat="1" ht="15.75" customHeight="1">
      <c r="A16" s="280" t="s">
        <v>275</v>
      </c>
      <c r="B16" s="12" t="s">
        <v>17</v>
      </c>
      <c r="C16" s="113" t="s">
        <v>73</v>
      </c>
      <c r="D16" s="120"/>
      <c r="E16" s="14" t="str">
        <f t="shared" si="0"/>
        <v/>
      </c>
      <c r="F16" s="120"/>
      <c r="G16" s="14" t="str">
        <f t="shared" si="1"/>
        <v/>
      </c>
      <c r="H16" s="123"/>
      <c r="I16" s="67"/>
      <c r="J16" s="339">
        <v>2</v>
      </c>
      <c r="K16" s="14">
        <f t="shared" si="2"/>
        <v>30</v>
      </c>
      <c r="L16" s="122"/>
      <c r="M16" s="14" t="str">
        <f t="shared" si="3"/>
        <v/>
      </c>
      <c r="N16" s="340">
        <v>2</v>
      </c>
      <c r="O16" s="141" t="s">
        <v>17</v>
      </c>
      <c r="P16" s="120"/>
      <c r="Q16" s="14" t="str">
        <f t="shared" si="4"/>
        <v/>
      </c>
      <c r="R16" s="120"/>
      <c r="S16" s="14" t="str">
        <f t="shared" si="5"/>
        <v/>
      </c>
      <c r="T16" s="123"/>
      <c r="U16" s="67"/>
      <c r="V16" s="121"/>
      <c r="W16" s="14" t="str">
        <f t="shared" si="6"/>
        <v/>
      </c>
      <c r="X16" s="120"/>
      <c r="Y16" s="14" t="str">
        <f t="shared" si="7"/>
        <v/>
      </c>
      <c r="Z16" s="123"/>
      <c r="AA16" s="70"/>
      <c r="AB16" s="121"/>
      <c r="AC16" s="14" t="str">
        <f t="shared" si="8"/>
        <v/>
      </c>
      <c r="AD16" s="122"/>
      <c r="AE16" s="14" t="str">
        <f t="shared" si="9"/>
        <v/>
      </c>
      <c r="AF16" s="123"/>
      <c r="AG16" s="63"/>
      <c r="AH16" s="120"/>
      <c r="AI16" s="14" t="str">
        <f t="shared" si="10"/>
        <v/>
      </c>
      <c r="AJ16" s="120"/>
      <c r="AK16" s="14" t="str">
        <f t="shared" si="11"/>
        <v/>
      </c>
      <c r="AL16" s="123"/>
      <c r="AM16" s="63"/>
      <c r="AN16" s="16">
        <f t="shared" si="12"/>
        <v>2</v>
      </c>
      <c r="AO16" s="14">
        <f t="shared" si="13"/>
        <v>30</v>
      </c>
      <c r="AP16" s="17" t="str">
        <f t="shared" si="14"/>
        <v/>
      </c>
      <c r="AQ16" s="14" t="str">
        <f t="shared" si="15"/>
        <v/>
      </c>
      <c r="AR16" s="17">
        <f t="shared" si="16"/>
        <v>2</v>
      </c>
      <c r="AS16" s="18">
        <f t="shared" si="17"/>
        <v>2</v>
      </c>
    </row>
    <row r="17" spans="1:45" s="335" customFormat="1" ht="15.75" customHeight="1">
      <c r="A17" s="280" t="s">
        <v>277</v>
      </c>
      <c r="B17" s="12" t="s">
        <v>17</v>
      </c>
      <c r="C17" s="113" t="s">
        <v>74</v>
      </c>
      <c r="D17" s="120"/>
      <c r="E17" s="14" t="str">
        <f t="shared" si="0"/>
        <v/>
      </c>
      <c r="F17" s="120"/>
      <c r="G17" s="14" t="str">
        <f t="shared" si="1"/>
        <v/>
      </c>
      <c r="H17" s="123"/>
      <c r="I17" s="67"/>
      <c r="J17" s="142">
        <v>2</v>
      </c>
      <c r="K17" s="14">
        <f t="shared" si="2"/>
        <v>30</v>
      </c>
      <c r="L17" s="122"/>
      <c r="M17" s="14" t="str">
        <f t="shared" si="3"/>
        <v/>
      </c>
      <c r="N17" s="143">
        <v>2</v>
      </c>
      <c r="O17" s="141" t="s">
        <v>17</v>
      </c>
      <c r="P17" s="120"/>
      <c r="Q17" s="14" t="str">
        <f t="shared" si="4"/>
        <v/>
      </c>
      <c r="R17" s="120"/>
      <c r="S17" s="14" t="str">
        <f t="shared" si="5"/>
        <v/>
      </c>
      <c r="T17" s="123"/>
      <c r="U17" s="67"/>
      <c r="V17" s="121"/>
      <c r="W17" s="14" t="str">
        <f t="shared" si="6"/>
        <v/>
      </c>
      <c r="X17" s="120"/>
      <c r="Y17" s="14" t="str">
        <f t="shared" si="7"/>
        <v/>
      </c>
      <c r="Z17" s="123"/>
      <c r="AA17" s="70"/>
      <c r="AB17" s="121"/>
      <c r="AC17" s="14" t="str">
        <f t="shared" si="8"/>
        <v/>
      </c>
      <c r="AD17" s="122"/>
      <c r="AE17" s="14" t="str">
        <f t="shared" si="9"/>
        <v/>
      </c>
      <c r="AF17" s="123"/>
      <c r="AG17" s="63"/>
      <c r="AH17" s="120"/>
      <c r="AI17" s="14" t="str">
        <f t="shared" si="10"/>
        <v/>
      </c>
      <c r="AJ17" s="120"/>
      <c r="AK17" s="14" t="str">
        <f t="shared" si="11"/>
        <v/>
      </c>
      <c r="AL17" s="123"/>
      <c r="AM17" s="63"/>
      <c r="AN17" s="16">
        <f t="shared" si="12"/>
        <v>2</v>
      </c>
      <c r="AO17" s="14">
        <f t="shared" si="13"/>
        <v>30</v>
      </c>
      <c r="AP17" s="17" t="str">
        <f t="shared" si="14"/>
        <v/>
      </c>
      <c r="AQ17" s="14" t="str">
        <f t="shared" si="15"/>
        <v/>
      </c>
      <c r="AR17" s="17">
        <f t="shared" si="16"/>
        <v>2</v>
      </c>
      <c r="AS17" s="18">
        <f t="shared" si="17"/>
        <v>2</v>
      </c>
    </row>
    <row r="18" spans="1:45" s="335" customFormat="1" ht="14.25" customHeight="1">
      <c r="A18" s="280" t="s">
        <v>323</v>
      </c>
      <c r="B18" s="12" t="s">
        <v>17</v>
      </c>
      <c r="C18" s="113" t="s">
        <v>75</v>
      </c>
      <c r="D18" s="120"/>
      <c r="E18" s="14" t="str">
        <f t="shared" si="0"/>
        <v/>
      </c>
      <c r="F18" s="120"/>
      <c r="G18" s="14" t="str">
        <f t="shared" si="1"/>
        <v/>
      </c>
      <c r="H18" s="123"/>
      <c r="I18" s="67"/>
      <c r="J18" s="144">
        <v>2</v>
      </c>
      <c r="K18" s="14">
        <f t="shared" si="2"/>
        <v>30</v>
      </c>
      <c r="L18" s="122"/>
      <c r="M18" s="14" t="str">
        <f t="shared" si="3"/>
        <v/>
      </c>
      <c r="N18" s="145">
        <v>2</v>
      </c>
      <c r="O18" s="141" t="s">
        <v>235</v>
      </c>
      <c r="P18" s="120"/>
      <c r="Q18" s="14" t="str">
        <f t="shared" si="4"/>
        <v/>
      </c>
      <c r="R18" s="120"/>
      <c r="S18" s="14" t="str">
        <f t="shared" si="5"/>
        <v/>
      </c>
      <c r="T18" s="123"/>
      <c r="U18" s="67"/>
      <c r="V18" s="121"/>
      <c r="W18" s="14" t="str">
        <f t="shared" si="6"/>
        <v/>
      </c>
      <c r="X18" s="120"/>
      <c r="Y18" s="14" t="str">
        <f t="shared" si="7"/>
        <v/>
      </c>
      <c r="Z18" s="123"/>
      <c r="AA18" s="70"/>
      <c r="AB18" s="121"/>
      <c r="AC18" s="14" t="str">
        <f t="shared" si="8"/>
        <v/>
      </c>
      <c r="AD18" s="122"/>
      <c r="AE18" s="14" t="str">
        <f t="shared" si="9"/>
        <v/>
      </c>
      <c r="AF18" s="123"/>
      <c r="AG18" s="63"/>
      <c r="AH18" s="120"/>
      <c r="AI18" s="14" t="str">
        <f t="shared" si="10"/>
        <v/>
      </c>
      <c r="AJ18" s="120"/>
      <c r="AK18" s="14" t="str">
        <f t="shared" si="11"/>
        <v/>
      </c>
      <c r="AL18" s="123"/>
      <c r="AM18" s="63"/>
      <c r="AN18" s="16">
        <f t="shared" si="12"/>
        <v>2</v>
      </c>
      <c r="AO18" s="14">
        <f t="shared" si="13"/>
        <v>30</v>
      </c>
      <c r="AP18" s="17" t="str">
        <f t="shared" si="14"/>
        <v/>
      </c>
      <c r="AQ18" s="14" t="str">
        <f t="shared" si="15"/>
        <v/>
      </c>
      <c r="AR18" s="17">
        <f t="shared" si="16"/>
        <v>2</v>
      </c>
      <c r="AS18" s="18">
        <f t="shared" si="17"/>
        <v>2</v>
      </c>
    </row>
    <row r="19" spans="1:45" s="335" customFormat="1" ht="15.75" customHeight="1">
      <c r="A19" s="280" t="s">
        <v>305</v>
      </c>
      <c r="B19" s="12" t="s">
        <v>17</v>
      </c>
      <c r="C19" s="113" t="s">
        <v>76</v>
      </c>
      <c r="D19" s="120"/>
      <c r="E19" s="14" t="str">
        <f t="shared" si="0"/>
        <v/>
      </c>
      <c r="F19" s="120"/>
      <c r="G19" s="14" t="str">
        <f t="shared" si="1"/>
        <v/>
      </c>
      <c r="H19" s="123"/>
      <c r="I19" s="67"/>
      <c r="J19" s="146">
        <v>2</v>
      </c>
      <c r="K19" s="14">
        <f t="shared" si="2"/>
        <v>30</v>
      </c>
      <c r="L19" s="122"/>
      <c r="M19" s="14" t="str">
        <f t="shared" si="3"/>
        <v/>
      </c>
      <c r="N19" s="139">
        <v>2</v>
      </c>
      <c r="O19" s="141" t="s">
        <v>17</v>
      </c>
      <c r="P19" s="120"/>
      <c r="Q19" s="14" t="str">
        <f t="shared" si="4"/>
        <v/>
      </c>
      <c r="R19" s="120"/>
      <c r="S19" s="14" t="str">
        <f t="shared" si="5"/>
        <v/>
      </c>
      <c r="T19" s="123"/>
      <c r="U19" s="67"/>
      <c r="V19" s="121"/>
      <c r="W19" s="14" t="str">
        <f t="shared" si="6"/>
        <v/>
      </c>
      <c r="X19" s="120"/>
      <c r="Y19" s="14" t="str">
        <f t="shared" si="7"/>
        <v/>
      </c>
      <c r="Z19" s="123"/>
      <c r="AA19" s="70"/>
      <c r="AB19" s="121"/>
      <c r="AC19" s="14" t="str">
        <f t="shared" si="8"/>
        <v/>
      </c>
      <c r="AD19" s="122"/>
      <c r="AE19" s="14" t="str">
        <f t="shared" si="9"/>
        <v/>
      </c>
      <c r="AF19" s="123"/>
      <c r="AG19" s="63"/>
      <c r="AH19" s="120"/>
      <c r="AI19" s="14" t="str">
        <f t="shared" si="10"/>
        <v/>
      </c>
      <c r="AJ19" s="120"/>
      <c r="AK19" s="14" t="str">
        <f t="shared" si="11"/>
        <v/>
      </c>
      <c r="AL19" s="123"/>
      <c r="AM19" s="63"/>
      <c r="AN19" s="16">
        <f t="shared" si="12"/>
        <v>2</v>
      </c>
      <c r="AO19" s="14">
        <f t="shared" si="13"/>
        <v>30</v>
      </c>
      <c r="AP19" s="17" t="str">
        <f t="shared" si="14"/>
        <v/>
      </c>
      <c r="AQ19" s="14" t="str">
        <f t="shared" si="15"/>
        <v/>
      </c>
      <c r="AR19" s="17">
        <f t="shared" si="16"/>
        <v>2</v>
      </c>
      <c r="AS19" s="18">
        <f t="shared" si="17"/>
        <v>2</v>
      </c>
    </row>
    <row r="20" spans="1:45" s="321" customFormat="1" ht="15.75" customHeight="1">
      <c r="A20" s="314" t="s">
        <v>274</v>
      </c>
      <c r="B20" s="359" t="s">
        <v>17</v>
      </c>
      <c r="C20" s="360" t="s">
        <v>77</v>
      </c>
      <c r="D20" s="334"/>
      <c r="E20" s="313" t="str">
        <f t="shared" si="0"/>
        <v/>
      </c>
      <c r="F20" s="333"/>
      <c r="G20" s="313" t="str">
        <f t="shared" si="1"/>
        <v/>
      </c>
      <c r="H20" s="361"/>
      <c r="I20" s="362"/>
      <c r="J20" s="363">
        <v>1</v>
      </c>
      <c r="K20" s="313">
        <f t="shared" si="2"/>
        <v>15</v>
      </c>
      <c r="L20" s="364"/>
      <c r="M20" s="313" t="str">
        <f t="shared" si="3"/>
        <v/>
      </c>
      <c r="N20" s="365">
        <v>2</v>
      </c>
      <c r="O20" s="366" t="s">
        <v>17</v>
      </c>
      <c r="P20" s="333"/>
      <c r="Q20" s="313" t="str">
        <f t="shared" si="4"/>
        <v/>
      </c>
      <c r="R20" s="333"/>
      <c r="S20" s="313" t="str">
        <f t="shared" si="5"/>
        <v/>
      </c>
      <c r="T20" s="361"/>
      <c r="U20" s="362"/>
      <c r="V20" s="334"/>
      <c r="W20" s="313" t="str">
        <f t="shared" si="6"/>
        <v/>
      </c>
      <c r="X20" s="333"/>
      <c r="Y20" s="313" t="str">
        <f t="shared" si="7"/>
        <v/>
      </c>
      <c r="Z20" s="361"/>
      <c r="AA20" s="367"/>
      <c r="AB20" s="334"/>
      <c r="AC20" s="313" t="str">
        <f t="shared" si="8"/>
        <v/>
      </c>
      <c r="AD20" s="364"/>
      <c r="AE20" s="313" t="str">
        <f t="shared" si="9"/>
        <v/>
      </c>
      <c r="AF20" s="361"/>
      <c r="AG20" s="368"/>
      <c r="AH20" s="333"/>
      <c r="AI20" s="313" t="str">
        <f t="shared" si="10"/>
        <v/>
      </c>
      <c r="AJ20" s="333"/>
      <c r="AK20" s="313" t="str">
        <f t="shared" si="11"/>
        <v/>
      </c>
      <c r="AL20" s="361"/>
      <c r="AM20" s="368"/>
      <c r="AN20" s="318">
        <f t="shared" si="12"/>
        <v>1</v>
      </c>
      <c r="AO20" s="313">
        <f t="shared" si="13"/>
        <v>15</v>
      </c>
      <c r="AP20" s="319" t="str">
        <f t="shared" si="14"/>
        <v/>
      </c>
      <c r="AQ20" s="313" t="str">
        <f t="shared" si="15"/>
        <v/>
      </c>
      <c r="AR20" s="319">
        <f t="shared" si="16"/>
        <v>2</v>
      </c>
      <c r="AS20" s="320">
        <f t="shared" si="17"/>
        <v>1</v>
      </c>
    </row>
    <row r="21" spans="1:45" s="335" customFormat="1" ht="15.75" customHeight="1">
      <c r="A21" s="280" t="s">
        <v>276</v>
      </c>
      <c r="B21" s="12" t="s">
        <v>17</v>
      </c>
      <c r="C21" s="114" t="s">
        <v>236</v>
      </c>
      <c r="D21" s="121"/>
      <c r="E21" s="14" t="str">
        <f t="shared" si="0"/>
        <v/>
      </c>
      <c r="F21" s="120"/>
      <c r="G21" s="14" t="str">
        <f t="shared" si="1"/>
        <v/>
      </c>
      <c r="H21" s="123"/>
      <c r="I21" s="67"/>
      <c r="J21" s="121"/>
      <c r="K21" s="14" t="str">
        <f t="shared" si="2"/>
        <v/>
      </c>
      <c r="L21" s="122"/>
      <c r="M21" s="14" t="str">
        <f t="shared" si="3"/>
        <v/>
      </c>
      <c r="N21" s="123"/>
      <c r="O21" s="63"/>
      <c r="P21" s="147">
        <v>2</v>
      </c>
      <c r="Q21" s="14">
        <f t="shared" si="4"/>
        <v>30</v>
      </c>
      <c r="R21" s="120"/>
      <c r="S21" s="14" t="str">
        <f t="shared" si="5"/>
        <v/>
      </c>
      <c r="T21" s="139">
        <v>2</v>
      </c>
      <c r="U21" s="139" t="s">
        <v>17</v>
      </c>
      <c r="V21" s="121"/>
      <c r="W21" s="14" t="str">
        <f t="shared" si="6"/>
        <v/>
      </c>
      <c r="X21" s="120"/>
      <c r="Y21" s="14" t="str">
        <f t="shared" si="7"/>
        <v/>
      </c>
      <c r="Z21" s="123"/>
      <c r="AA21" s="70"/>
      <c r="AB21" s="121"/>
      <c r="AC21" s="14" t="str">
        <f t="shared" si="8"/>
        <v/>
      </c>
      <c r="AD21" s="122"/>
      <c r="AE21" s="14" t="str">
        <f t="shared" si="9"/>
        <v/>
      </c>
      <c r="AF21" s="123"/>
      <c r="AG21" s="63"/>
      <c r="AH21" s="120"/>
      <c r="AI21" s="14" t="str">
        <f t="shared" si="10"/>
        <v/>
      </c>
      <c r="AJ21" s="120"/>
      <c r="AK21" s="14" t="str">
        <f t="shared" si="11"/>
        <v/>
      </c>
      <c r="AL21" s="123"/>
      <c r="AM21" s="63"/>
      <c r="AN21" s="16">
        <f t="shared" si="12"/>
        <v>2</v>
      </c>
      <c r="AO21" s="14">
        <f t="shared" si="13"/>
        <v>30</v>
      </c>
      <c r="AP21" s="17" t="str">
        <f t="shared" si="14"/>
        <v/>
      </c>
      <c r="AQ21" s="14" t="str">
        <f t="shared" si="15"/>
        <v/>
      </c>
      <c r="AR21" s="17">
        <f t="shared" si="16"/>
        <v>2</v>
      </c>
      <c r="AS21" s="18">
        <f t="shared" si="17"/>
        <v>2</v>
      </c>
    </row>
    <row r="22" spans="1:45" s="321" customFormat="1" ht="15.75" customHeight="1">
      <c r="A22" s="314" t="s">
        <v>299</v>
      </c>
      <c r="B22" s="359" t="s">
        <v>17</v>
      </c>
      <c r="C22" s="369" t="s">
        <v>79</v>
      </c>
      <c r="D22" s="334"/>
      <c r="E22" s="313" t="str">
        <f t="shared" si="0"/>
        <v/>
      </c>
      <c r="F22" s="333"/>
      <c r="G22" s="313" t="str">
        <f t="shared" si="1"/>
        <v/>
      </c>
      <c r="H22" s="361"/>
      <c r="I22" s="362"/>
      <c r="J22" s="334"/>
      <c r="K22" s="313" t="str">
        <f t="shared" si="2"/>
        <v/>
      </c>
      <c r="L22" s="364"/>
      <c r="M22" s="313" t="str">
        <f t="shared" si="3"/>
        <v/>
      </c>
      <c r="N22" s="361"/>
      <c r="O22" s="368"/>
      <c r="P22" s="370">
        <v>3</v>
      </c>
      <c r="Q22" s="313">
        <f t="shared" si="4"/>
        <v>45</v>
      </c>
      <c r="R22" s="333"/>
      <c r="S22" s="313" t="str">
        <f t="shared" si="5"/>
        <v/>
      </c>
      <c r="T22" s="371">
        <v>2</v>
      </c>
      <c r="U22" s="371" t="s">
        <v>17</v>
      </c>
      <c r="V22" s="334"/>
      <c r="W22" s="313" t="str">
        <f t="shared" si="6"/>
        <v/>
      </c>
      <c r="X22" s="333"/>
      <c r="Y22" s="313" t="str">
        <f t="shared" si="7"/>
        <v/>
      </c>
      <c r="Z22" s="361"/>
      <c r="AA22" s="367"/>
      <c r="AB22" s="334"/>
      <c r="AC22" s="313" t="str">
        <f t="shared" si="8"/>
        <v/>
      </c>
      <c r="AD22" s="364"/>
      <c r="AE22" s="313" t="str">
        <f t="shared" si="9"/>
        <v/>
      </c>
      <c r="AF22" s="361"/>
      <c r="AG22" s="368"/>
      <c r="AH22" s="333"/>
      <c r="AI22" s="313" t="str">
        <f t="shared" si="10"/>
        <v/>
      </c>
      <c r="AJ22" s="333"/>
      <c r="AK22" s="313" t="str">
        <f t="shared" si="11"/>
        <v/>
      </c>
      <c r="AL22" s="361"/>
      <c r="AM22" s="368"/>
      <c r="AN22" s="318">
        <f t="shared" si="12"/>
        <v>3</v>
      </c>
      <c r="AO22" s="313">
        <f t="shared" si="13"/>
        <v>45</v>
      </c>
      <c r="AP22" s="319" t="str">
        <f t="shared" si="14"/>
        <v/>
      </c>
      <c r="AQ22" s="313" t="str">
        <f t="shared" si="15"/>
        <v/>
      </c>
      <c r="AR22" s="319">
        <f t="shared" si="16"/>
        <v>2</v>
      </c>
      <c r="AS22" s="320">
        <f t="shared" si="17"/>
        <v>3</v>
      </c>
    </row>
    <row r="23" spans="1:45" s="335" customFormat="1" ht="15.75" customHeight="1">
      <c r="A23" s="280" t="s">
        <v>300</v>
      </c>
      <c r="B23" s="12" t="s">
        <v>17</v>
      </c>
      <c r="C23" s="114" t="s">
        <v>80</v>
      </c>
      <c r="D23" s="121"/>
      <c r="E23" s="14" t="str">
        <f t="shared" si="0"/>
        <v/>
      </c>
      <c r="F23" s="120"/>
      <c r="G23" s="14" t="str">
        <f t="shared" si="1"/>
        <v/>
      </c>
      <c r="H23" s="123"/>
      <c r="I23" s="20"/>
      <c r="J23" s="121"/>
      <c r="K23" s="14" t="str">
        <f t="shared" si="2"/>
        <v/>
      </c>
      <c r="L23" s="122"/>
      <c r="M23" s="14" t="str">
        <f t="shared" si="3"/>
        <v/>
      </c>
      <c r="N23" s="123"/>
      <c r="O23" s="19"/>
      <c r="P23" s="139">
        <v>1</v>
      </c>
      <c r="Q23" s="14">
        <f t="shared" si="4"/>
        <v>15</v>
      </c>
      <c r="R23" s="120"/>
      <c r="S23" s="14" t="str">
        <f t="shared" si="5"/>
        <v/>
      </c>
      <c r="T23" s="139">
        <v>2</v>
      </c>
      <c r="U23" s="139" t="s">
        <v>235</v>
      </c>
      <c r="V23" s="121"/>
      <c r="W23" s="14" t="str">
        <f t="shared" si="6"/>
        <v/>
      </c>
      <c r="X23" s="120"/>
      <c r="Y23" s="14" t="str">
        <f t="shared" si="7"/>
        <v/>
      </c>
      <c r="Z23" s="123"/>
      <c r="AA23" s="71"/>
      <c r="AB23" s="121"/>
      <c r="AC23" s="14" t="str">
        <f t="shared" si="8"/>
        <v/>
      </c>
      <c r="AD23" s="122"/>
      <c r="AE23" s="14" t="str">
        <f t="shared" si="9"/>
        <v/>
      </c>
      <c r="AF23" s="123"/>
      <c r="AG23" s="19"/>
      <c r="AH23" s="120"/>
      <c r="AI23" s="14" t="str">
        <f t="shared" si="10"/>
        <v/>
      </c>
      <c r="AJ23" s="120"/>
      <c r="AK23" s="14" t="str">
        <f t="shared" si="11"/>
        <v/>
      </c>
      <c r="AL23" s="123"/>
      <c r="AM23" s="19"/>
      <c r="AN23" s="16">
        <f t="shared" si="12"/>
        <v>1</v>
      </c>
      <c r="AO23" s="14">
        <f t="shared" si="13"/>
        <v>15</v>
      </c>
      <c r="AP23" s="17" t="str">
        <f t="shared" si="14"/>
        <v/>
      </c>
      <c r="AQ23" s="14" t="str">
        <f t="shared" si="15"/>
        <v/>
      </c>
      <c r="AR23" s="17">
        <f t="shared" si="16"/>
        <v>2</v>
      </c>
      <c r="AS23" s="18">
        <f t="shared" si="17"/>
        <v>1</v>
      </c>
    </row>
    <row r="24" spans="1:45" s="335" customFormat="1" ht="15.75" customHeight="1">
      <c r="A24" s="280" t="s">
        <v>306</v>
      </c>
      <c r="B24" s="12" t="s">
        <v>17</v>
      </c>
      <c r="C24" s="114" t="s">
        <v>81</v>
      </c>
      <c r="D24" s="121"/>
      <c r="E24" s="14" t="str">
        <f t="shared" si="0"/>
        <v/>
      </c>
      <c r="F24" s="120"/>
      <c r="G24" s="14" t="str">
        <f t="shared" si="1"/>
        <v/>
      </c>
      <c r="H24" s="123"/>
      <c r="I24" s="20"/>
      <c r="J24" s="121"/>
      <c r="K24" s="14" t="str">
        <f t="shared" si="2"/>
        <v/>
      </c>
      <c r="L24" s="122"/>
      <c r="M24" s="14" t="str">
        <f t="shared" si="3"/>
        <v/>
      </c>
      <c r="N24" s="123"/>
      <c r="O24" s="19"/>
      <c r="P24" s="139">
        <v>2</v>
      </c>
      <c r="Q24" s="14">
        <f t="shared" si="4"/>
        <v>30</v>
      </c>
      <c r="R24" s="120"/>
      <c r="S24" s="14" t="str">
        <f t="shared" si="5"/>
        <v/>
      </c>
      <c r="T24" s="139">
        <v>2</v>
      </c>
      <c r="U24" s="139" t="s">
        <v>17</v>
      </c>
      <c r="V24" s="121"/>
      <c r="W24" s="14" t="str">
        <f t="shared" si="6"/>
        <v/>
      </c>
      <c r="X24" s="120"/>
      <c r="Y24" s="14" t="str">
        <f t="shared" si="7"/>
        <v/>
      </c>
      <c r="Z24" s="123"/>
      <c r="AA24" s="71"/>
      <c r="AB24" s="121"/>
      <c r="AC24" s="14" t="str">
        <f t="shared" si="8"/>
        <v/>
      </c>
      <c r="AD24" s="122"/>
      <c r="AE24" s="14" t="str">
        <f t="shared" si="9"/>
        <v/>
      </c>
      <c r="AF24" s="123"/>
      <c r="AG24" s="19"/>
      <c r="AH24" s="120"/>
      <c r="AI24" s="14" t="str">
        <f t="shared" si="10"/>
        <v/>
      </c>
      <c r="AJ24" s="120"/>
      <c r="AK24" s="14" t="str">
        <f t="shared" si="11"/>
        <v/>
      </c>
      <c r="AL24" s="123"/>
      <c r="AM24" s="19"/>
      <c r="AN24" s="16">
        <f t="shared" si="12"/>
        <v>2</v>
      </c>
      <c r="AO24" s="14">
        <f t="shared" si="13"/>
        <v>30</v>
      </c>
      <c r="AP24" s="17" t="str">
        <f t="shared" si="14"/>
        <v/>
      </c>
      <c r="AQ24" s="14" t="str">
        <f t="shared" si="15"/>
        <v/>
      </c>
      <c r="AR24" s="17">
        <f t="shared" si="16"/>
        <v>2</v>
      </c>
      <c r="AS24" s="18">
        <f t="shared" si="17"/>
        <v>2</v>
      </c>
    </row>
    <row r="25" spans="1:45" ht="15.75" customHeight="1" thickBot="1">
      <c r="A25" s="280" t="s">
        <v>287</v>
      </c>
      <c r="B25" s="12" t="s">
        <v>17</v>
      </c>
      <c r="C25" s="112" t="s">
        <v>82</v>
      </c>
      <c r="D25" s="121"/>
      <c r="E25" s="14" t="str">
        <f t="shared" si="0"/>
        <v/>
      </c>
      <c r="F25" s="120"/>
      <c r="G25" s="14" t="str">
        <f t="shared" si="1"/>
        <v/>
      </c>
      <c r="H25" s="123"/>
      <c r="I25" s="68"/>
      <c r="J25" s="121"/>
      <c r="K25" s="14" t="str">
        <f t="shared" si="2"/>
        <v/>
      </c>
      <c r="L25" s="122"/>
      <c r="M25" s="14" t="str">
        <f t="shared" si="3"/>
        <v/>
      </c>
      <c r="N25" s="123"/>
      <c r="O25" s="62"/>
      <c r="P25" s="120"/>
      <c r="Q25" s="14" t="str">
        <f t="shared" si="4"/>
        <v/>
      </c>
      <c r="R25" s="120"/>
      <c r="S25" s="14" t="str">
        <f t="shared" si="5"/>
        <v/>
      </c>
      <c r="T25" s="123"/>
      <c r="U25" s="68"/>
      <c r="V25" s="121">
        <v>1</v>
      </c>
      <c r="W25" s="14">
        <v>18</v>
      </c>
      <c r="X25" s="120">
        <v>1</v>
      </c>
      <c r="Y25" s="14">
        <v>12</v>
      </c>
      <c r="Z25" s="123">
        <v>2</v>
      </c>
      <c r="AA25" s="72" t="s">
        <v>83</v>
      </c>
      <c r="AB25" s="121"/>
      <c r="AC25" s="14" t="str">
        <f t="shared" si="8"/>
        <v/>
      </c>
      <c r="AD25" s="122"/>
      <c r="AE25" s="14" t="str">
        <f t="shared" si="9"/>
        <v/>
      </c>
      <c r="AF25" s="123"/>
      <c r="AG25" s="62"/>
      <c r="AH25" s="120"/>
      <c r="AI25" s="14" t="str">
        <f t="shared" si="10"/>
        <v/>
      </c>
      <c r="AJ25" s="120"/>
      <c r="AK25" s="14" t="str">
        <f t="shared" si="11"/>
        <v/>
      </c>
      <c r="AL25" s="123"/>
      <c r="AM25" s="62"/>
      <c r="AN25" s="16">
        <f t="shared" si="12"/>
        <v>1</v>
      </c>
      <c r="AO25" s="14">
        <v>18</v>
      </c>
      <c r="AP25" s="17">
        <f t="shared" si="14"/>
        <v>1</v>
      </c>
      <c r="AQ25" s="14">
        <v>12</v>
      </c>
      <c r="AR25" s="17">
        <f t="shared" si="16"/>
        <v>2</v>
      </c>
      <c r="AS25" s="18">
        <f t="shared" si="17"/>
        <v>2</v>
      </c>
    </row>
    <row r="26" spans="1:45" s="10" customFormat="1" ht="15.75" customHeight="1" thickBot="1">
      <c r="A26" s="281"/>
      <c r="B26" s="148"/>
      <c r="C26" s="149" t="s">
        <v>18</v>
      </c>
      <c r="D26" s="150">
        <f>IF(SUM(D11:D25)=0,"",SUM(D11:D25))</f>
        <v>11</v>
      </c>
      <c r="E26" s="14">
        <f>IF(SUM(D11:D25)=0,"",SUM(D11:D25)*15)</f>
        <v>165</v>
      </c>
      <c r="F26" s="21" t="str">
        <f>IF(SUM(F11:F25)=0,"",SUM(F11:F25))</f>
        <v/>
      </c>
      <c r="G26" s="14" t="str">
        <f>IF(SUM(F11:F25)=0,"",SUM(F11:F25)*15)</f>
        <v/>
      </c>
      <c r="H26" s="151">
        <f>IF(SUM(H11:H25)=0,"",SUM(H11:H25))</f>
        <v>10</v>
      </c>
      <c r="I26" s="152">
        <f>IF(SUM(D11:D25)+SUM(F11:F25)=0,"",SUM(D11:D25)+SUM(F11:F25))</f>
        <v>11</v>
      </c>
      <c r="J26" s="150">
        <f>IF(SUM(J11:J25)=0,"",SUM(J11:J25))</f>
        <v>9</v>
      </c>
      <c r="K26" s="69">
        <f>IF(SUM(J11:J25)=0,"",SUM(J11:J25)*15)</f>
        <v>135</v>
      </c>
      <c r="L26" s="21" t="str">
        <f>IF(SUM(L11:L25)=0,"",SUM(L11:L25))</f>
        <v/>
      </c>
      <c r="M26" s="69" t="str">
        <f>IF(SUM(L11:L25)=0,"",SUM(L11:L25)*15)</f>
        <v/>
      </c>
      <c r="N26" s="21">
        <f>IF(SUM(N11:N25)=0,"",SUM(N11:N25))</f>
        <v>10</v>
      </c>
      <c r="O26" s="153">
        <f>IF(SUM(J11:J25)+SUM(L11:L25)=0,"",SUM(J11:J25)+SUM(L11:L25))</f>
        <v>9</v>
      </c>
      <c r="P26" s="154">
        <f>IF(SUM(P11:P25)=0,"",SUM(P11:P25))</f>
        <v>8</v>
      </c>
      <c r="Q26" s="14">
        <f>IF(SUM(P11:P25)=0,"",SUM(P11:P25)*15)</f>
        <v>120</v>
      </c>
      <c r="R26" s="21" t="str">
        <f>IF(SUM(R11:R25)=0,"",SUM(R11:R25))</f>
        <v/>
      </c>
      <c r="S26" s="14" t="str">
        <f>IF(SUM(R11:R25)=0,"",SUM(R11:R25)*15)</f>
        <v/>
      </c>
      <c r="T26" s="21">
        <f>IF(SUM(T11:T25)=0,"",SUM(T11:T25))</f>
        <v>8</v>
      </c>
      <c r="U26" s="152">
        <f>IF(SUM(P11:P25)+SUM(R11:R25)=0,"",SUM(P11:P25)+SUM(R11:R25))</f>
        <v>8</v>
      </c>
      <c r="V26" s="150">
        <f>IF(SUM(V11:V25)=0,"",SUM(V11:V25))</f>
        <v>1</v>
      </c>
      <c r="W26" s="14">
        <v>18</v>
      </c>
      <c r="X26" s="21">
        <f>IF(SUM(X11:X25)=0,"",SUM(X11:X25))</f>
        <v>1</v>
      </c>
      <c r="Y26" s="14">
        <v>12</v>
      </c>
      <c r="Z26" s="21">
        <f>IF(SUM(Z11:Z25)=0,"",SUM(Z11:Z25))</f>
        <v>2</v>
      </c>
      <c r="AA26" s="155">
        <f>IF(SUM(V11:V25)+SUM(X11:X25)=0,"",SUM(V11:V25)+SUM(X11:X25))</f>
        <v>2</v>
      </c>
      <c r="AB26" s="150" t="str">
        <f>IF(SUM(AB11:AB25)=0,"",SUM(AB11:AB25))</f>
        <v/>
      </c>
      <c r="AC26" s="14" t="str">
        <f>IF(SUM(AB11:AB25)=0,"",SUM(AB11:AB25)*15)</f>
        <v/>
      </c>
      <c r="AD26" s="21" t="str">
        <f>IF(SUM(AD11:AD25)=0,"",SUM(AD11:AD25))</f>
        <v/>
      </c>
      <c r="AE26" s="14" t="str">
        <f>IF(SUM(AD11:AD25)=0,"",SUM(AD11:AD25)*15)</f>
        <v/>
      </c>
      <c r="AF26" s="21" t="str">
        <f>IF(SUM(AF11:AF25)=0,"",SUM(AF11:AF25))</f>
        <v/>
      </c>
      <c r="AG26" s="153" t="str">
        <f>IF(SUM(AB11:AB25)+SUM(AD11:AD25)=0,"",SUM(AB11:AB25)+SUM(AD11:AD25))</f>
        <v/>
      </c>
      <c r="AH26" s="154" t="str">
        <f>IF(SUM(AH11:AH25)=0,"",SUM(AH11:AH25))</f>
        <v/>
      </c>
      <c r="AI26" s="14" t="str">
        <f>IF(SUM(AH11:AH25)=0,"",SUM(AH11:AH25)*15)</f>
        <v/>
      </c>
      <c r="AJ26" s="21" t="str">
        <f>IF(SUM(AJ11:AJ25)=0,"",SUM(AJ11:AJ25))</f>
        <v/>
      </c>
      <c r="AK26" s="14" t="str">
        <f>IF(SUM(AJ11:AJ25)=0,"",SUM(AJ11:AJ25)*15)</f>
        <v/>
      </c>
      <c r="AL26" s="21" t="str">
        <f>IF(SUM(AL11:AL25)=0,"",SUM(AL11:AL25))</f>
        <v/>
      </c>
      <c r="AM26" s="156" t="str">
        <f>IF(SUM(AH11:AH25)+SUM(AJ11:AJ25)=0,"",SUM(AH11:AH25)+SUM(AJ11:AJ25))</f>
        <v/>
      </c>
      <c r="AN26" s="157">
        <f t="shared" ref="AN26:AS26" si="18">IF(SUM(AN11:AN25)=0,"",SUM(AN11:AN25))</f>
        <v>29</v>
      </c>
      <c r="AO26" s="157">
        <f t="shared" si="18"/>
        <v>438</v>
      </c>
      <c r="AP26" s="157">
        <f t="shared" si="18"/>
        <v>1</v>
      </c>
      <c r="AQ26" s="157">
        <f t="shared" si="18"/>
        <v>12</v>
      </c>
      <c r="AR26" s="21">
        <f t="shared" si="18"/>
        <v>30</v>
      </c>
      <c r="AS26" s="158">
        <f t="shared" si="18"/>
        <v>30</v>
      </c>
    </row>
    <row r="27" spans="1:45" s="10" customFormat="1" ht="15.75" customHeight="1">
      <c r="A27" s="282" t="s">
        <v>8</v>
      </c>
      <c r="B27" s="159"/>
      <c r="C27" s="99" t="s">
        <v>19</v>
      </c>
      <c r="D27" s="160"/>
      <c r="E27" s="161"/>
      <c r="F27" s="160"/>
      <c r="G27" s="161"/>
      <c r="H27" s="160"/>
      <c r="I27" s="162"/>
      <c r="J27" s="160"/>
      <c r="K27" s="161"/>
      <c r="L27" s="160"/>
      <c r="M27" s="161"/>
      <c r="N27" s="160"/>
      <c r="O27" s="162"/>
      <c r="P27" s="163"/>
      <c r="Q27" s="164"/>
      <c r="R27" s="163"/>
      <c r="S27" s="164"/>
      <c r="T27" s="163"/>
      <c r="U27" s="165"/>
      <c r="V27" s="163"/>
      <c r="W27" s="164"/>
      <c r="X27" s="163"/>
      <c r="Y27" s="164"/>
      <c r="Z27" s="163"/>
      <c r="AA27" s="165"/>
      <c r="AB27" s="165"/>
      <c r="AC27" s="165"/>
      <c r="AD27" s="165"/>
      <c r="AE27" s="165"/>
      <c r="AF27" s="165"/>
      <c r="AG27" s="165"/>
      <c r="AH27" s="163"/>
      <c r="AI27" s="164"/>
      <c r="AJ27" s="163"/>
      <c r="AK27" s="164"/>
      <c r="AL27" s="163"/>
      <c r="AM27" s="165"/>
      <c r="AN27" s="425"/>
      <c r="AO27" s="425"/>
      <c r="AP27" s="425"/>
      <c r="AQ27" s="425"/>
      <c r="AR27" s="425"/>
      <c r="AS27" s="426"/>
    </row>
    <row r="28" spans="1:45" s="10" customFormat="1" ht="15.75" customHeight="1">
      <c r="A28" s="283" t="s">
        <v>59</v>
      </c>
      <c r="B28" s="166"/>
      <c r="C28" s="167" t="s">
        <v>60</v>
      </c>
      <c r="D28" s="168"/>
      <c r="E28" s="169"/>
      <c r="F28" s="168"/>
      <c r="G28" s="169"/>
      <c r="H28" s="168"/>
      <c r="I28" s="170"/>
      <c r="J28" s="168"/>
      <c r="K28" s="169"/>
      <c r="L28" s="168"/>
      <c r="M28" s="169"/>
      <c r="N28" s="168"/>
      <c r="O28" s="170"/>
      <c r="P28" s="171"/>
      <c r="Q28" s="172"/>
      <c r="R28" s="171"/>
      <c r="S28" s="172"/>
      <c r="T28" s="171"/>
      <c r="U28" s="173"/>
      <c r="V28" s="171"/>
      <c r="W28" s="172"/>
      <c r="X28" s="171"/>
      <c r="Y28" s="172"/>
      <c r="Z28" s="171"/>
      <c r="AA28" s="173"/>
      <c r="AB28" s="173"/>
      <c r="AC28" s="173"/>
      <c r="AD28" s="173"/>
      <c r="AE28" s="173"/>
      <c r="AF28" s="173"/>
      <c r="AG28" s="173"/>
      <c r="AH28" s="171"/>
      <c r="AI28" s="172"/>
      <c r="AJ28" s="171"/>
      <c r="AK28" s="172"/>
      <c r="AL28" s="171"/>
      <c r="AM28" s="173"/>
      <c r="AN28" s="171"/>
      <c r="AO28" s="171"/>
      <c r="AP28" s="171"/>
      <c r="AQ28" s="171"/>
      <c r="AR28" s="171"/>
      <c r="AS28" s="174"/>
    </row>
    <row r="29" spans="1:45" ht="15.75" customHeight="1">
      <c r="A29" s="280" t="s">
        <v>283</v>
      </c>
      <c r="B29" s="22" t="s">
        <v>17</v>
      </c>
      <c r="C29" s="92" t="s">
        <v>91</v>
      </c>
      <c r="D29" s="124"/>
      <c r="E29" s="14" t="str">
        <f t="shared" ref="E29:E46" si="19">IF(D29*15=0,"",D29*15)</f>
        <v/>
      </c>
      <c r="F29" s="125">
        <v>2</v>
      </c>
      <c r="G29" s="14">
        <f t="shared" ref="G29:G46" si="20">IF(F29*15=0,"",F29*15)</f>
        <v>30</v>
      </c>
      <c r="H29" s="124">
        <v>2</v>
      </c>
      <c r="I29" s="126" t="s">
        <v>83</v>
      </c>
      <c r="J29" s="121"/>
      <c r="K29" s="14" t="str">
        <f t="shared" ref="K29:K46" si="21">IF(J29*15=0,"",J29*15)</f>
        <v/>
      </c>
      <c r="L29" s="120"/>
      <c r="M29" s="14" t="str">
        <f t="shared" ref="M29:M46" si="22">IF(L29*15=0,"",L29*15)</f>
        <v/>
      </c>
      <c r="N29" s="120"/>
      <c r="O29" s="127"/>
      <c r="P29" s="120"/>
      <c r="Q29" s="14" t="str">
        <f t="shared" ref="Q29:Q46" si="23">IF(P29*15=0,"",P29*15)</f>
        <v/>
      </c>
      <c r="R29" s="120"/>
      <c r="S29" s="14" t="str">
        <f t="shared" ref="S29:S46" si="24">IF(R29*15=0,"",R29*15)</f>
        <v/>
      </c>
      <c r="T29" s="120"/>
      <c r="U29" s="128"/>
      <c r="V29" s="121"/>
      <c r="W29" s="14" t="str">
        <f t="shared" ref="W29:W46" si="25">IF(V29*15=0,"",V29*15)</f>
        <v/>
      </c>
      <c r="X29" s="120"/>
      <c r="Y29" s="14" t="str">
        <f t="shared" ref="Y29:Y46" si="26">IF(X29*15=0,"",X29*15)</f>
        <v/>
      </c>
      <c r="Z29" s="120"/>
      <c r="AA29" s="127"/>
      <c r="AB29" s="121"/>
      <c r="AC29" s="14" t="str">
        <f t="shared" ref="AC29:AC46" si="27">IF(AB29*15=0,"",AB29*15)</f>
        <v/>
      </c>
      <c r="AD29" s="122"/>
      <c r="AE29" s="14" t="str">
        <f t="shared" ref="AE29:AE46" si="28">IF(AD29*15=0,"",AD29*15)</f>
        <v/>
      </c>
      <c r="AF29" s="122"/>
      <c r="AG29" s="129"/>
      <c r="AH29" s="120"/>
      <c r="AI29" s="14" t="str">
        <f t="shared" ref="AI29:AI46" si="29">IF(AH29*15=0,"",AH29*15)</f>
        <v/>
      </c>
      <c r="AJ29" s="120"/>
      <c r="AK29" s="14" t="str">
        <f t="shared" ref="AK29:AK46" si="30">IF(AJ29*15=0,"",AJ29*15)</f>
        <v/>
      </c>
      <c r="AL29" s="120"/>
      <c r="AM29" s="120"/>
      <c r="AN29" s="16" t="str">
        <f t="shared" ref="AN29:AN40" si="31">IF(D29+J29+P29+V29+AB29+AH29=0,"",D29+J29+P29+V29+AB29+AH29)</f>
        <v/>
      </c>
      <c r="AO29" s="14" t="str">
        <f t="shared" ref="AO29:AO40" si="32">IF((D29+J29+P29+V29+AB29+AH29)*15=0,"",(D29+J29+P29+V29+AB29+AH29)*15)</f>
        <v/>
      </c>
      <c r="AP29" s="17">
        <f t="shared" ref="AP29:AP40" si="33">IF(F29+L29+R29+X29+AD29+AJ29=0,"",F29+L29+R29+X29+AD29+AJ29)</f>
        <v>2</v>
      </c>
      <c r="AQ29" s="14">
        <f t="shared" ref="AQ29:AQ40" si="34">IF((F29+L29+R29+X29+AD29+AJ29)*15=0,"",(F29+L29+R29+X29+AD29+AJ29)*15)</f>
        <v>30</v>
      </c>
      <c r="AR29" s="17">
        <f t="shared" ref="AR29:AR40" si="35">IF(H29+N29+T29+Z29+AF29+AL29=0,"",H29+N29+T29+Z29+AF29+AL29)</f>
        <v>2</v>
      </c>
      <c r="AS29" s="18">
        <f t="shared" ref="AS29:AS40" si="36">IF(D29+F29+J29+L29+P29+R29+V29+X29+AB29+AD29+AH29+AJ29=0,"",D29+F29+J29+L29+P29+R29+V29+X29+AB29+AD29+AH29+AJ29)</f>
        <v>2</v>
      </c>
    </row>
    <row r="30" spans="1:45" ht="15.75" customHeight="1">
      <c r="A30" s="284" t="s">
        <v>243</v>
      </c>
      <c r="B30" s="22" t="s">
        <v>17</v>
      </c>
      <c r="C30" s="95" t="s">
        <v>93</v>
      </c>
      <c r="D30" s="124">
        <v>2</v>
      </c>
      <c r="E30" s="14">
        <f t="shared" si="19"/>
        <v>30</v>
      </c>
      <c r="F30" s="125">
        <v>2</v>
      </c>
      <c r="G30" s="14">
        <f t="shared" si="20"/>
        <v>30</v>
      </c>
      <c r="H30" s="124">
        <v>4</v>
      </c>
      <c r="I30" s="126" t="s">
        <v>72</v>
      </c>
      <c r="J30" s="121"/>
      <c r="K30" s="14" t="str">
        <f t="shared" si="21"/>
        <v/>
      </c>
      <c r="L30" s="120"/>
      <c r="M30" s="14" t="str">
        <f t="shared" si="22"/>
        <v/>
      </c>
      <c r="N30" s="120"/>
      <c r="O30" s="127"/>
      <c r="P30" s="120"/>
      <c r="Q30" s="14" t="str">
        <f t="shared" si="23"/>
        <v/>
      </c>
      <c r="R30" s="120"/>
      <c r="S30" s="14" t="str">
        <f t="shared" si="24"/>
        <v/>
      </c>
      <c r="T30" s="120"/>
      <c r="U30" s="128"/>
      <c r="V30" s="121"/>
      <c r="W30" s="14" t="str">
        <f t="shared" si="25"/>
        <v/>
      </c>
      <c r="X30" s="120"/>
      <c r="Y30" s="14" t="str">
        <f t="shared" si="26"/>
        <v/>
      </c>
      <c r="Z30" s="120"/>
      <c r="AA30" s="127"/>
      <c r="AB30" s="121"/>
      <c r="AC30" s="14" t="str">
        <f t="shared" si="27"/>
        <v/>
      </c>
      <c r="AD30" s="122"/>
      <c r="AE30" s="14" t="str">
        <f t="shared" si="28"/>
        <v/>
      </c>
      <c r="AF30" s="122"/>
      <c r="AG30" s="129"/>
      <c r="AH30" s="120"/>
      <c r="AI30" s="14" t="str">
        <f t="shared" si="29"/>
        <v/>
      </c>
      <c r="AJ30" s="120"/>
      <c r="AK30" s="14" t="str">
        <f t="shared" si="30"/>
        <v/>
      </c>
      <c r="AL30" s="120"/>
      <c r="AM30" s="120"/>
      <c r="AN30" s="16">
        <f t="shared" si="31"/>
        <v>2</v>
      </c>
      <c r="AO30" s="14">
        <f t="shared" si="32"/>
        <v>30</v>
      </c>
      <c r="AP30" s="17">
        <f t="shared" si="33"/>
        <v>2</v>
      </c>
      <c r="AQ30" s="14">
        <f t="shared" si="34"/>
        <v>30</v>
      </c>
      <c r="AR30" s="17">
        <f t="shared" si="35"/>
        <v>4</v>
      </c>
      <c r="AS30" s="18">
        <f t="shared" si="36"/>
        <v>4</v>
      </c>
    </row>
    <row r="31" spans="1:45" ht="15.75" customHeight="1">
      <c r="A31" s="284" t="s">
        <v>84</v>
      </c>
      <c r="B31" s="22" t="s">
        <v>17</v>
      </c>
      <c r="C31" s="94" t="s">
        <v>94</v>
      </c>
      <c r="D31" s="124">
        <v>1</v>
      </c>
      <c r="E31" s="14">
        <f t="shared" si="19"/>
        <v>15</v>
      </c>
      <c r="F31" s="124">
        <v>1</v>
      </c>
      <c r="G31" s="14">
        <f t="shared" si="20"/>
        <v>15</v>
      </c>
      <c r="H31" s="124">
        <v>3</v>
      </c>
      <c r="I31" s="126" t="s">
        <v>72</v>
      </c>
      <c r="J31" s="121"/>
      <c r="K31" s="14" t="str">
        <f t="shared" si="21"/>
        <v/>
      </c>
      <c r="L31" s="120"/>
      <c r="M31" s="14" t="str">
        <f t="shared" si="22"/>
        <v/>
      </c>
      <c r="N31" s="120"/>
      <c r="O31" s="127"/>
      <c r="P31" s="120"/>
      <c r="Q31" s="14" t="str">
        <f t="shared" si="23"/>
        <v/>
      </c>
      <c r="R31" s="120"/>
      <c r="S31" s="14" t="str">
        <f t="shared" si="24"/>
        <v/>
      </c>
      <c r="T31" s="120"/>
      <c r="U31" s="128"/>
      <c r="V31" s="121"/>
      <c r="W31" s="14" t="str">
        <f t="shared" si="25"/>
        <v/>
      </c>
      <c r="X31" s="120"/>
      <c r="Y31" s="14" t="str">
        <f t="shared" si="26"/>
        <v/>
      </c>
      <c r="Z31" s="120"/>
      <c r="AA31" s="127"/>
      <c r="AB31" s="121"/>
      <c r="AC31" s="14" t="str">
        <f t="shared" si="27"/>
        <v/>
      </c>
      <c r="AD31" s="122"/>
      <c r="AE31" s="14" t="str">
        <f t="shared" si="28"/>
        <v/>
      </c>
      <c r="AF31" s="122"/>
      <c r="AG31" s="129"/>
      <c r="AH31" s="120"/>
      <c r="AI31" s="14" t="str">
        <f t="shared" si="29"/>
        <v/>
      </c>
      <c r="AJ31" s="120"/>
      <c r="AK31" s="14" t="str">
        <f t="shared" si="30"/>
        <v/>
      </c>
      <c r="AL31" s="120"/>
      <c r="AM31" s="120"/>
      <c r="AN31" s="16">
        <f t="shared" si="31"/>
        <v>1</v>
      </c>
      <c r="AO31" s="14">
        <f t="shared" si="32"/>
        <v>15</v>
      </c>
      <c r="AP31" s="17">
        <f t="shared" si="33"/>
        <v>1</v>
      </c>
      <c r="AQ31" s="14">
        <f t="shared" si="34"/>
        <v>15</v>
      </c>
      <c r="AR31" s="17">
        <f t="shared" si="35"/>
        <v>3</v>
      </c>
      <c r="AS31" s="18">
        <f t="shared" si="36"/>
        <v>2</v>
      </c>
    </row>
    <row r="32" spans="1:45" ht="15.75" customHeight="1">
      <c r="A32" s="284" t="s">
        <v>85</v>
      </c>
      <c r="B32" s="22" t="s">
        <v>17</v>
      </c>
      <c r="C32" s="93" t="s">
        <v>95</v>
      </c>
      <c r="D32" s="124">
        <v>1</v>
      </c>
      <c r="E32" s="14">
        <f t="shared" si="19"/>
        <v>15</v>
      </c>
      <c r="F32" s="124">
        <v>1</v>
      </c>
      <c r="G32" s="14">
        <f t="shared" si="20"/>
        <v>15</v>
      </c>
      <c r="H32" s="124">
        <v>3</v>
      </c>
      <c r="I32" s="126" t="s">
        <v>72</v>
      </c>
      <c r="J32" s="121"/>
      <c r="K32" s="14" t="str">
        <f t="shared" si="21"/>
        <v/>
      </c>
      <c r="L32" s="120"/>
      <c r="M32" s="14" t="str">
        <f t="shared" si="22"/>
        <v/>
      </c>
      <c r="N32" s="120"/>
      <c r="O32" s="127"/>
      <c r="P32" s="120"/>
      <c r="Q32" s="14" t="str">
        <f t="shared" si="23"/>
        <v/>
      </c>
      <c r="R32" s="120"/>
      <c r="S32" s="14" t="str">
        <f t="shared" si="24"/>
        <v/>
      </c>
      <c r="T32" s="120"/>
      <c r="U32" s="128"/>
      <c r="V32" s="121"/>
      <c r="W32" s="14" t="str">
        <f t="shared" si="25"/>
        <v/>
      </c>
      <c r="X32" s="120"/>
      <c r="Y32" s="14" t="str">
        <f t="shared" si="26"/>
        <v/>
      </c>
      <c r="Z32" s="120"/>
      <c r="AA32" s="127"/>
      <c r="AB32" s="121"/>
      <c r="AC32" s="14" t="str">
        <f t="shared" si="27"/>
        <v/>
      </c>
      <c r="AD32" s="122"/>
      <c r="AE32" s="14" t="str">
        <f t="shared" si="28"/>
        <v/>
      </c>
      <c r="AF32" s="122"/>
      <c r="AG32" s="129"/>
      <c r="AH32" s="120"/>
      <c r="AI32" s="14" t="str">
        <f t="shared" si="29"/>
        <v/>
      </c>
      <c r="AJ32" s="120"/>
      <c r="AK32" s="14" t="str">
        <f t="shared" si="30"/>
        <v/>
      </c>
      <c r="AL32" s="120"/>
      <c r="AM32" s="120"/>
      <c r="AN32" s="16">
        <f t="shared" si="31"/>
        <v>1</v>
      </c>
      <c r="AO32" s="14">
        <f t="shared" si="32"/>
        <v>15</v>
      </c>
      <c r="AP32" s="17">
        <f t="shared" si="33"/>
        <v>1</v>
      </c>
      <c r="AQ32" s="14">
        <f t="shared" si="34"/>
        <v>15</v>
      </c>
      <c r="AR32" s="17">
        <f t="shared" si="35"/>
        <v>3</v>
      </c>
      <c r="AS32" s="18">
        <f t="shared" si="36"/>
        <v>2</v>
      </c>
    </row>
    <row r="33" spans="1:45" ht="15.75" customHeight="1">
      <c r="A33" s="284" t="s">
        <v>284</v>
      </c>
      <c r="B33" s="22" t="s">
        <v>17</v>
      </c>
      <c r="C33" s="93" t="s">
        <v>92</v>
      </c>
      <c r="D33" s="124"/>
      <c r="E33" s="14" t="str">
        <f>IF(D33*15=0,"",D33*15)</f>
        <v/>
      </c>
      <c r="F33" s="125"/>
      <c r="G33" s="14" t="str">
        <f>IF(F33*15=0,"",F33*15)</f>
        <v/>
      </c>
      <c r="H33" s="124"/>
      <c r="I33" s="126"/>
      <c r="J33" s="121">
        <v>1</v>
      </c>
      <c r="K33" s="14">
        <f>IF(J33*15=0,"",J33*15)</f>
        <v>15</v>
      </c>
      <c r="L33" s="120">
        <v>1</v>
      </c>
      <c r="M33" s="14">
        <f>IF(L33*15=0,"",L33*15)</f>
        <v>15</v>
      </c>
      <c r="N33" s="120">
        <v>3</v>
      </c>
      <c r="O33" s="127" t="s">
        <v>72</v>
      </c>
      <c r="P33" s="120"/>
      <c r="Q33" s="14" t="str">
        <f>IF(P33*15=0,"",P33*15)</f>
        <v/>
      </c>
      <c r="R33" s="120"/>
      <c r="S33" s="14" t="str">
        <f>IF(R33*15=0,"",R33*15)</f>
        <v/>
      </c>
      <c r="T33" s="120"/>
      <c r="U33" s="128"/>
      <c r="V33" s="121"/>
      <c r="W33" s="14" t="str">
        <f>IF(V33*15=0,"",V33*15)</f>
        <v/>
      </c>
      <c r="X33" s="120"/>
      <c r="Y33" s="14" t="str">
        <f>IF(X33*15=0,"",X33*15)</f>
        <v/>
      </c>
      <c r="Z33" s="120"/>
      <c r="AA33" s="127"/>
      <c r="AB33" s="121"/>
      <c r="AC33" s="14" t="str">
        <f>IF(AB33*15=0,"",AB33*15)</f>
        <v/>
      </c>
      <c r="AD33" s="122"/>
      <c r="AE33" s="14" t="str">
        <f>IF(AD33*15=0,"",AD33*15)</f>
        <v/>
      </c>
      <c r="AF33" s="122"/>
      <c r="AG33" s="129"/>
      <c r="AH33" s="120"/>
      <c r="AI33" s="14" t="str">
        <f>IF(AH33*15=0,"",AH33*15)</f>
        <v/>
      </c>
      <c r="AJ33" s="120"/>
      <c r="AK33" s="14" t="str">
        <f>IF(AJ33*15=0,"",AJ33*15)</f>
        <v/>
      </c>
      <c r="AL33" s="120"/>
      <c r="AM33" s="120"/>
      <c r="AN33" s="16">
        <f>IF(D33+J33+P33+V33+AB33+AH33=0,"",D33+J33+P33+V33+AB33+AH33)</f>
        <v>1</v>
      </c>
      <c r="AO33" s="14">
        <f>IF((D33+J33+P33+V33+AB33+AH33)*15=0,"",(D33+J33+P33+V33+AB33+AH33)*15)</f>
        <v>15</v>
      </c>
      <c r="AP33" s="17">
        <f>IF(F33+L33+R33+X33+AD33+AJ33=0,"",F33+L33+R33+X33+AD33+AJ33)</f>
        <v>1</v>
      </c>
      <c r="AQ33" s="14">
        <f>IF((F33+L33+R33+X33+AD33+AJ33)*15=0,"",(F33+L33+R33+X33+AD33+AJ33)*15)</f>
        <v>15</v>
      </c>
      <c r="AR33" s="17">
        <f>IF(H33+N33+T33+Z33+AF33+AL33=0,"",H33+N33+T33+Z33+AF33+AL33)</f>
        <v>3</v>
      </c>
      <c r="AS33" s="18">
        <f>IF(D33+F33+J33+L33+P33+R33+V33+X33+AB33+AD33+AH33+AJ33=0,"",D33+F33+J33+L33+P33+R33+V33+X33+AB33+AD33+AH33+AJ33)</f>
        <v>2</v>
      </c>
    </row>
    <row r="34" spans="1:45" ht="15.75" customHeight="1">
      <c r="A34" s="284" t="s">
        <v>86</v>
      </c>
      <c r="B34" s="22" t="s">
        <v>17</v>
      </c>
      <c r="C34" s="94" t="s">
        <v>96</v>
      </c>
      <c r="D34" s="124"/>
      <c r="E34" s="14" t="str">
        <f t="shared" si="19"/>
        <v/>
      </c>
      <c r="F34" s="120"/>
      <c r="G34" s="14" t="str">
        <f t="shared" si="20"/>
        <v/>
      </c>
      <c r="H34" s="120"/>
      <c r="I34" s="128"/>
      <c r="J34" s="175"/>
      <c r="K34" s="14" t="str">
        <f t="shared" si="21"/>
        <v/>
      </c>
      <c r="L34" s="125">
        <v>3</v>
      </c>
      <c r="M34" s="14">
        <f t="shared" si="22"/>
        <v>45</v>
      </c>
      <c r="N34" s="124">
        <v>3</v>
      </c>
      <c r="O34" s="130" t="s">
        <v>83</v>
      </c>
      <c r="P34" s="120"/>
      <c r="Q34" s="14" t="str">
        <f t="shared" si="23"/>
        <v/>
      </c>
      <c r="R34" s="120"/>
      <c r="S34" s="14" t="str">
        <f t="shared" si="24"/>
        <v/>
      </c>
      <c r="T34" s="120"/>
      <c r="U34" s="128"/>
      <c r="V34" s="121"/>
      <c r="W34" s="14" t="str">
        <f t="shared" si="25"/>
        <v/>
      </c>
      <c r="X34" s="120"/>
      <c r="Y34" s="14" t="str">
        <f t="shared" si="26"/>
        <v/>
      </c>
      <c r="Z34" s="120"/>
      <c r="AA34" s="127"/>
      <c r="AB34" s="121"/>
      <c r="AC34" s="14" t="str">
        <f t="shared" si="27"/>
        <v/>
      </c>
      <c r="AD34" s="122"/>
      <c r="AE34" s="14" t="str">
        <f t="shared" si="28"/>
        <v/>
      </c>
      <c r="AF34" s="122"/>
      <c r="AG34" s="129"/>
      <c r="AH34" s="120"/>
      <c r="AI34" s="14" t="str">
        <f t="shared" si="29"/>
        <v/>
      </c>
      <c r="AJ34" s="120"/>
      <c r="AK34" s="14" t="str">
        <f t="shared" si="30"/>
        <v/>
      </c>
      <c r="AL34" s="120"/>
      <c r="AM34" s="120"/>
      <c r="AN34" s="16" t="str">
        <f t="shared" si="31"/>
        <v/>
      </c>
      <c r="AO34" s="14" t="str">
        <f t="shared" si="32"/>
        <v/>
      </c>
      <c r="AP34" s="17">
        <f t="shared" si="33"/>
        <v>3</v>
      </c>
      <c r="AQ34" s="14">
        <f t="shared" si="34"/>
        <v>45</v>
      </c>
      <c r="AR34" s="17">
        <f t="shared" si="35"/>
        <v>3</v>
      </c>
      <c r="AS34" s="18">
        <f t="shared" si="36"/>
        <v>3</v>
      </c>
    </row>
    <row r="35" spans="1:45" ht="15.75" customHeight="1">
      <c r="A35" s="284" t="s">
        <v>302</v>
      </c>
      <c r="B35" s="22" t="s">
        <v>17</v>
      </c>
      <c r="C35" s="94" t="s">
        <v>97</v>
      </c>
      <c r="D35" s="124"/>
      <c r="E35" s="14" t="str">
        <f t="shared" si="19"/>
        <v/>
      </c>
      <c r="F35" s="120"/>
      <c r="G35" s="14" t="str">
        <f t="shared" si="20"/>
        <v/>
      </c>
      <c r="H35" s="120"/>
      <c r="I35" s="128"/>
      <c r="J35" s="175">
        <v>2</v>
      </c>
      <c r="K35" s="14">
        <f t="shared" si="21"/>
        <v>30</v>
      </c>
      <c r="L35" s="125">
        <v>1</v>
      </c>
      <c r="M35" s="14">
        <f t="shared" si="22"/>
        <v>15</v>
      </c>
      <c r="N35" s="124">
        <v>5</v>
      </c>
      <c r="O35" s="130" t="s">
        <v>17</v>
      </c>
      <c r="P35" s="120"/>
      <c r="Q35" s="14" t="str">
        <f t="shared" si="23"/>
        <v/>
      </c>
      <c r="R35" s="120"/>
      <c r="S35" s="14" t="str">
        <f t="shared" si="24"/>
        <v/>
      </c>
      <c r="T35" s="120"/>
      <c r="U35" s="128"/>
      <c r="V35" s="121"/>
      <c r="W35" s="14" t="str">
        <f t="shared" si="25"/>
        <v/>
      </c>
      <c r="X35" s="120"/>
      <c r="Y35" s="14" t="str">
        <f t="shared" si="26"/>
        <v/>
      </c>
      <c r="Z35" s="120"/>
      <c r="AA35" s="127"/>
      <c r="AB35" s="121"/>
      <c r="AC35" s="14" t="str">
        <f t="shared" si="27"/>
        <v/>
      </c>
      <c r="AD35" s="122"/>
      <c r="AE35" s="14" t="str">
        <f t="shared" si="28"/>
        <v/>
      </c>
      <c r="AF35" s="122"/>
      <c r="AG35" s="129"/>
      <c r="AH35" s="120"/>
      <c r="AI35" s="14" t="str">
        <f t="shared" si="29"/>
        <v/>
      </c>
      <c r="AJ35" s="120"/>
      <c r="AK35" s="14" t="str">
        <f t="shared" si="30"/>
        <v/>
      </c>
      <c r="AL35" s="120"/>
      <c r="AM35" s="120"/>
      <c r="AN35" s="16">
        <f t="shared" si="31"/>
        <v>2</v>
      </c>
      <c r="AO35" s="14">
        <f t="shared" si="32"/>
        <v>30</v>
      </c>
      <c r="AP35" s="17">
        <f t="shared" si="33"/>
        <v>1</v>
      </c>
      <c r="AQ35" s="14">
        <f t="shared" si="34"/>
        <v>15</v>
      </c>
      <c r="AR35" s="17">
        <f t="shared" si="35"/>
        <v>5</v>
      </c>
      <c r="AS35" s="18">
        <f t="shared" si="36"/>
        <v>3</v>
      </c>
    </row>
    <row r="36" spans="1:45" ht="15.75" customHeight="1">
      <c r="A36" s="284" t="s">
        <v>87</v>
      </c>
      <c r="B36" s="22" t="s">
        <v>17</v>
      </c>
      <c r="C36" s="94" t="s">
        <v>98</v>
      </c>
      <c r="D36" s="124"/>
      <c r="E36" s="14" t="str">
        <f t="shared" si="19"/>
        <v/>
      </c>
      <c r="F36" s="120"/>
      <c r="G36" s="14" t="str">
        <f t="shared" si="20"/>
        <v/>
      </c>
      <c r="H36" s="120"/>
      <c r="I36" s="128"/>
      <c r="J36" s="176">
        <v>1</v>
      </c>
      <c r="K36" s="14">
        <f t="shared" si="21"/>
        <v>15</v>
      </c>
      <c r="L36" s="125">
        <v>3</v>
      </c>
      <c r="M36" s="14">
        <f t="shared" si="22"/>
        <v>45</v>
      </c>
      <c r="N36" s="124">
        <v>6</v>
      </c>
      <c r="O36" s="130" t="s">
        <v>83</v>
      </c>
      <c r="P36" s="120"/>
      <c r="Q36" s="14" t="str">
        <f t="shared" si="23"/>
        <v/>
      </c>
      <c r="R36" s="120"/>
      <c r="S36" s="14" t="str">
        <f t="shared" si="24"/>
        <v/>
      </c>
      <c r="T36" s="120"/>
      <c r="U36" s="128"/>
      <c r="V36" s="121"/>
      <c r="W36" s="14" t="str">
        <f t="shared" si="25"/>
        <v/>
      </c>
      <c r="X36" s="120"/>
      <c r="Y36" s="14" t="str">
        <f t="shared" si="26"/>
        <v/>
      </c>
      <c r="Z36" s="120"/>
      <c r="AA36" s="127"/>
      <c r="AB36" s="121"/>
      <c r="AC36" s="14" t="str">
        <f t="shared" si="27"/>
        <v/>
      </c>
      <c r="AD36" s="122"/>
      <c r="AE36" s="14" t="str">
        <f t="shared" si="28"/>
        <v/>
      </c>
      <c r="AF36" s="122"/>
      <c r="AG36" s="129"/>
      <c r="AH36" s="120"/>
      <c r="AI36" s="14" t="str">
        <f t="shared" si="29"/>
        <v/>
      </c>
      <c r="AJ36" s="120"/>
      <c r="AK36" s="14" t="str">
        <f t="shared" si="30"/>
        <v/>
      </c>
      <c r="AL36" s="120"/>
      <c r="AM36" s="120"/>
      <c r="AN36" s="16">
        <f t="shared" si="31"/>
        <v>1</v>
      </c>
      <c r="AO36" s="14">
        <f t="shared" si="32"/>
        <v>15</v>
      </c>
      <c r="AP36" s="17">
        <f t="shared" si="33"/>
        <v>3</v>
      </c>
      <c r="AQ36" s="14">
        <f t="shared" si="34"/>
        <v>45</v>
      </c>
      <c r="AR36" s="17">
        <f t="shared" si="35"/>
        <v>6</v>
      </c>
      <c r="AS36" s="18">
        <f t="shared" si="36"/>
        <v>4</v>
      </c>
    </row>
    <row r="37" spans="1:45" ht="15.75" customHeight="1">
      <c r="A37" s="284" t="s">
        <v>333</v>
      </c>
      <c r="B37" s="22" t="s">
        <v>17</v>
      </c>
      <c r="C37" s="96" t="s">
        <v>232</v>
      </c>
      <c r="D37" s="124"/>
      <c r="E37" s="14" t="str">
        <f>IF(D37*15=0,"",D37*15)</f>
        <v/>
      </c>
      <c r="F37" s="124"/>
      <c r="G37" s="14" t="str">
        <f>IF(F37*15=0,"",F37*15)</f>
        <v/>
      </c>
      <c r="H37" s="124"/>
      <c r="I37" s="126"/>
      <c r="J37" s="131">
        <v>1</v>
      </c>
      <c r="K37" s="14">
        <f>IF(J37*15=0,"",J37*15)</f>
        <v>15</v>
      </c>
      <c r="L37" s="124">
        <v>1</v>
      </c>
      <c r="M37" s="14">
        <f>IF(L37*15=0,"",L37*15)</f>
        <v>15</v>
      </c>
      <c r="N37" s="124">
        <v>3</v>
      </c>
      <c r="O37" s="130" t="s">
        <v>72</v>
      </c>
      <c r="P37" s="124"/>
      <c r="Q37" s="14" t="str">
        <f>IF(P37*15=0,"",P37*15)</f>
        <v/>
      </c>
      <c r="R37" s="125"/>
      <c r="S37" s="14" t="str">
        <f>IF(R37*15=0,"",R37*15)</f>
        <v/>
      </c>
      <c r="T37" s="124"/>
      <c r="U37" s="126"/>
      <c r="V37" s="131"/>
      <c r="W37" s="14" t="str">
        <f>IF(V37*15=0,"",V37*15)</f>
        <v/>
      </c>
      <c r="X37" s="124"/>
      <c r="Y37" s="14" t="str">
        <f>IF(X37*15=0,"",X37*15)</f>
        <v/>
      </c>
      <c r="Z37" s="124"/>
      <c r="AA37" s="130"/>
      <c r="AB37" s="131"/>
      <c r="AC37" s="14" t="str">
        <f>IF(AB37*15=0,"",AB37*15)</f>
        <v/>
      </c>
      <c r="AD37" s="123"/>
      <c r="AE37" s="14" t="str">
        <f>IF(AD37*15=0,"",AD37*15)</f>
        <v/>
      </c>
      <c r="AF37" s="123"/>
      <c r="AG37" s="132"/>
      <c r="AH37" s="124"/>
      <c r="AI37" s="14" t="str">
        <f>IF(AH37*15=0,"",AH37*15)</f>
        <v/>
      </c>
      <c r="AJ37" s="124"/>
      <c r="AK37" s="14" t="str">
        <f>IF(AJ37*15=0,"",AJ37*15)</f>
        <v/>
      </c>
      <c r="AL37" s="124"/>
      <c r="AM37" s="124"/>
      <c r="AN37" s="16">
        <f>IF(D37+J37+P37+V37+AB37+AH37=0,"",D37+J37+P37+V37+AB37+AH37)</f>
        <v>1</v>
      </c>
      <c r="AO37" s="14">
        <f>IF((D37+J37+P37+V37+AB37+AH37)*15=0,"",(D37+J37+P37+V37+AB37+AH37)*15)</f>
        <v>15</v>
      </c>
      <c r="AP37" s="17">
        <f>IF(F37+L37+R37+X37+AD37+AJ37=0,"",F37+L37+R37+X37+AD37+AJ37)</f>
        <v>1</v>
      </c>
      <c r="AQ37" s="14">
        <f>IF((F37+L37+R37+X37+AD37+AJ37)*15=0,"",(F37+L37+R37+X37+AD37+AJ37)*15)</f>
        <v>15</v>
      </c>
      <c r="AR37" s="17">
        <f>IF(H37+N37+T37+Z37+AF37+AL37=0,"",H37+N37+T37+Z37+AF37+AL37)</f>
        <v>3</v>
      </c>
      <c r="AS37" s="18">
        <f>IF(D37+F37+J37+L37+P37+R37+V37+X37+AB37+AD37+AH37+AJ37=0,"",D37+F37+J37+L37+P37+R37+V37+X37+AB37+AD37+AH37+AJ37)</f>
        <v>2</v>
      </c>
    </row>
    <row r="38" spans="1:45" ht="15.75" customHeight="1">
      <c r="A38" s="284" t="s">
        <v>244</v>
      </c>
      <c r="B38" s="22" t="s">
        <v>17</v>
      </c>
      <c r="C38" s="93" t="s">
        <v>99</v>
      </c>
      <c r="D38" s="124"/>
      <c r="E38" s="14" t="str">
        <f t="shared" si="19"/>
        <v/>
      </c>
      <c r="F38" s="120"/>
      <c r="G38" s="14" t="str">
        <f t="shared" si="20"/>
        <v/>
      </c>
      <c r="H38" s="120"/>
      <c r="I38" s="128"/>
      <c r="J38" s="121"/>
      <c r="K38" s="14" t="str">
        <f t="shared" si="21"/>
        <v/>
      </c>
      <c r="L38" s="120"/>
      <c r="M38" s="14" t="str">
        <f t="shared" si="22"/>
        <v/>
      </c>
      <c r="N38" s="120"/>
      <c r="O38" s="127"/>
      <c r="P38" s="125">
        <v>1</v>
      </c>
      <c r="Q38" s="14">
        <f t="shared" si="23"/>
        <v>15</v>
      </c>
      <c r="R38" s="125">
        <v>2</v>
      </c>
      <c r="S38" s="14">
        <f t="shared" si="24"/>
        <v>30</v>
      </c>
      <c r="T38" s="125">
        <v>6</v>
      </c>
      <c r="U38" s="126" t="s">
        <v>72</v>
      </c>
      <c r="V38" s="121"/>
      <c r="W38" s="14" t="str">
        <f t="shared" si="25"/>
        <v/>
      </c>
      <c r="X38" s="120"/>
      <c r="Y38" s="14" t="str">
        <f t="shared" si="26"/>
        <v/>
      </c>
      <c r="Z38" s="120"/>
      <c r="AA38" s="127"/>
      <c r="AB38" s="121"/>
      <c r="AC38" s="14" t="str">
        <f t="shared" si="27"/>
        <v/>
      </c>
      <c r="AD38" s="122"/>
      <c r="AE38" s="14" t="str">
        <f t="shared" si="28"/>
        <v/>
      </c>
      <c r="AF38" s="122"/>
      <c r="AG38" s="129"/>
      <c r="AH38" s="120"/>
      <c r="AI38" s="14" t="str">
        <f t="shared" si="29"/>
        <v/>
      </c>
      <c r="AJ38" s="120"/>
      <c r="AK38" s="14" t="str">
        <f t="shared" si="30"/>
        <v/>
      </c>
      <c r="AL38" s="120"/>
      <c r="AM38" s="120"/>
      <c r="AN38" s="16">
        <f t="shared" si="31"/>
        <v>1</v>
      </c>
      <c r="AO38" s="14">
        <f t="shared" si="32"/>
        <v>15</v>
      </c>
      <c r="AP38" s="17">
        <f t="shared" si="33"/>
        <v>2</v>
      </c>
      <c r="AQ38" s="14">
        <f t="shared" si="34"/>
        <v>30</v>
      </c>
      <c r="AR38" s="17">
        <f t="shared" si="35"/>
        <v>6</v>
      </c>
      <c r="AS38" s="18">
        <f t="shared" si="36"/>
        <v>3</v>
      </c>
    </row>
    <row r="39" spans="1:45" ht="15.75" customHeight="1">
      <c r="A39" s="284" t="s">
        <v>285</v>
      </c>
      <c r="B39" s="22" t="s">
        <v>17</v>
      </c>
      <c r="C39" s="94" t="s">
        <v>100</v>
      </c>
      <c r="D39" s="124"/>
      <c r="E39" s="14" t="str">
        <f t="shared" si="19"/>
        <v/>
      </c>
      <c r="F39" s="120"/>
      <c r="G39" s="14" t="str">
        <f t="shared" si="20"/>
        <v/>
      </c>
      <c r="H39" s="120"/>
      <c r="I39" s="128"/>
      <c r="J39" s="121"/>
      <c r="K39" s="14" t="str">
        <f t="shared" si="21"/>
        <v/>
      </c>
      <c r="L39" s="120"/>
      <c r="M39" s="14" t="str">
        <f t="shared" si="22"/>
        <v/>
      </c>
      <c r="N39" s="120"/>
      <c r="O39" s="127"/>
      <c r="P39" s="124">
        <v>2</v>
      </c>
      <c r="Q39" s="14">
        <f t="shared" si="23"/>
        <v>30</v>
      </c>
      <c r="R39" s="125"/>
      <c r="S39" s="14" t="str">
        <f t="shared" si="24"/>
        <v/>
      </c>
      <c r="T39" s="124">
        <v>4</v>
      </c>
      <c r="U39" s="126" t="s">
        <v>72</v>
      </c>
      <c r="V39" s="121"/>
      <c r="W39" s="14" t="str">
        <f t="shared" si="25"/>
        <v/>
      </c>
      <c r="X39" s="120"/>
      <c r="Y39" s="14" t="str">
        <f t="shared" si="26"/>
        <v/>
      </c>
      <c r="Z39" s="120"/>
      <c r="AA39" s="127"/>
      <c r="AB39" s="121"/>
      <c r="AC39" s="14" t="str">
        <f t="shared" si="27"/>
        <v/>
      </c>
      <c r="AD39" s="122"/>
      <c r="AE39" s="14" t="str">
        <f t="shared" si="28"/>
        <v/>
      </c>
      <c r="AF39" s="122"/>
      <c r="AG39" s="129"/>
      <c r="AH39" s="120"/>
      <c r="AI39" s="14" t="str">
        <f t="shared" si="29"/>
        <v/>
      </c>
      <c r="AJ39" s="120"/>
      <c r="AK39" s="14" t="str">
        <f t="shared" si="30"/>
        <v/>
      </c>
      <c r="AL39" s="120"/>
      <c r="AM39" s="120"/>
      <c r="AN39" s="16">
        <f t="shared" si="31"/>
        <v>2</v>
      </c>
      <c r="AO39" s="14">
        <f t="shared" si="32"/>
        <v>30</v>
      </c>
      <c r="AP39" s="17" t="str">
        <f t="shared" si="33"/>
        <v/>
      </c>
      <c r="AQ39" s="14" t="str">
        <f t="shared" si="34"/>
        <v/>
      </c>
      <c r="AR39" s="17">
        <f t="shared" si="35"/>
        <v>4</v>
      </c>
      <c r="AS39" s="18">
        <f t="shared" si="36"/>
        <v>2</v>
      </c>
    </row>
    <row r="40" spans="1:45" ht="15.75" customHeight="1">
      <c r="A40" s="284" t="s">
        <v>245</v>
      </c>
      <c r="B40" s="22" t="s">
        <v>17</v>
      </c>
      <c r="C40" s="96" t="s">
        <v>101</v>
      </c>
      <c r="D40" s="124"/>
      <c r="E40" s="14" t="str">
        <f t="shared" si="19"/>
        <v/>
      </c>
      <c r="F40" s="120"/>
      <c r="G40" s="14" t="str">
        <f t="shared" si="20"/>
        <v/>
      </c>
      <c r="H40" s="120"/>
      <c r="I40" s="128"/>
      <c r="J40" s="121"/>
      <c r="K40" s="14" t="str">
        <f t="shared" si="21"/>
        <v/>
      </c>
      <c r="L40" s="120"/>
      <c r="M40" s="14" t="str">
        <f t="shared" si="22"/>
        <v/>
      </c>
      <c r="N40" s="120"/>
      <c r="O40" s="127"/>
      <c r="P40" s="125">
        <v>1</v>
      </c>
      <c r="Q40" s="14">
        <f t="shared" si="23"/>
        <v>15</v>
      </c>
      <c r="R40" s="125">
        <v>1</v>
      </c>
      <c r="S40" s="14">
        <f t="shared" si="24"/>
        <v>15</v>
      </c>
      <c r="T40" s="125">
        <v>4</v>
      </c>
      <c r="U40" s="126" t="s">
        <v>72</v>
      </c>
      <c r="V40" s="121"/>
      <c r="W40" s="14" t="str">
        <f t="shared" si="25"/>
        <v/>
      </c>
      <c r="X40" s="120"/>
      <c r="Y40" s="14" t="str">
        <f t="shared" si="26"/>
        <v/>
      </c>
      <c r="Z40" s="120"/>
      <c r="AA40" s="127"/>
      <c r="AB40" s="121"/>
      <c r="AC40" s="14" t="str">
        <f t="shared" si="27"/>
        <v/>
      </c>
      <c r="AD40" s="122"/>
      <c r="AE40" s="14" t="str">
        <f t="shared" si="28"/>
        <v/>
      </c>
      <c r="AF40" s="122"/>
      <c r="AG40" s="129"/>
      <c r="AH40" s="120"/>
      <c r="AI40" s="14" t="str">
        <f t="shared" si="29"/>
        <v/>
      </c>
      <c r="AJ40" s="120"/>
      <c r="AK40" s="14" t="str">
        <f t="shared" si="30"/>
        <v/>
      </c>
      <c r="AL40" s="120"/>
      <c r="AM40" s="120"/>
      <c r="AN40" s="16">
        <f t="shared" si="31"/>
        <v>1</v>
      </c>
      <c r="AO40" s="14">
        <f t="shared" si="32"/>
        <v>15</v>
      </c>
      <c r="AP40" s="17">
        <f t="shared" si="33"/>
        <v>1</v>
      </c>
      <c r="AQ40" s="14">
        <f t="shared" si="34"/>
        <v>15</v>
      </c>
      <c r="AR40" s="17">
        <f t="shared" si="35"/>
        <v>4</v>
      </c>
      <c r="AS40" s="18">
        <f t="shared" si="36"/>
        <v>2</v>
      </c>
    </row>
    <row r="41" spans="1:45" ht="15.75" customHeight="1">
      <c r="A41" s="284" t="s">
        <v>303</v>
      </c>
      <c r="B41" s="22" t="s">
        <v>17</v>
      </c>
      <c r="C41" s="96" t="s">
        <v>102</v>
      </c>
      <c r="D41" s="124"/>
      <c r="E41" s="14" t="str">
        <f t="shared" si="19"/>
        <v/>
      </c>
      <c r="F41" s="124"/>
      <c r="G41" s="14" t="str">
        <f t="shared" si="20"/>
        <v/>
      </c>
      <c r="H41" s="124"/>
      <c r="I41" s="126"/>
      <c r="J41" s="131"/>
      <c r="K41" s="14" t="str">
        <f t="shared" si="21"/>
        <v/>
      </c>
      <c r="L41" s="124"/>
      <c r="M41" s="14" t="str">
        <f t="shared" si="22"/>
        <v/>
      </c>
      <c r="N41" s="124"/>
      <c r="O41" s="130"/>
      <c r="P41" s="124">
        <v>1</v>
      </c>
      <c r="Q41" s="14">
        <f t="shared" si="23"/>
        <v>15</v>
      </c>
      <c r="R41" s="125">
        <v>2</v>
      </c>
      <c r="S41" s="14">
        <f t="shared" si="24"/>
        <v>30</v>
      </c>
      <c r="T41" s="124">
        <v>6</v>
      </c>
      <c r="U41" s="126" t="s">
        <v>17</v>
      </c>
      <c r="V41" s="131"/>
      <c r="W41" s="14" t="str">
        <f t="shared" si="25"/>
        <v/>
      </c>
      <c r="X41" s="124"/>
      <c r="Y41" s="14" t="str">
        <f t="shared" si="26"/>
        <v/>
      </c>
      <c r="Z41" s="124"/>
      <c r="AA41" s="130"/>
      <c r="AB41" s="131"/>
      <c r="AC41" s="14" t="str">
        <f t="shared" si="27"/>
        <v/>
      </c>
      <c r="AD41" s="123"/>
      <c r="AE41" s="14" t="str">
        <f t="shared" si="28"/>
        <v/>
      </c>
      <c r="AF41" s="123"/>
      <c r="AG41" s="132"/>
      <c r="AH41" s="124"/>
      <c r="AI41" s="14" t="str">
        <f t="shared" si="29"/>
        <v/>
      </c>
      <c r="AJ41" s="124"/>
      <c r="AK41" s="14" t="str">
        <f t="shared" si="30"/>
        <v/>
      </c>
      <c r="AL41" s="124"/>
      <c r="AM41" s="124"/>
      <c r="AN41" s="16">
        <f t="shared" ref="AN41:AN46" si="37">IF(D41+J41+P41+V41+AB41+AH41=0,"",D41+J41+P41+V41+AB41+AH41)</f>
        <v>1</v>
      </c>
      <c r="AO41" s="14">
        <f t="shared" ref="AO41:AO46" si="38">IF((D41+J41+P41+V41+AB41+AH41)*15=0,"",(D41+J41+P41+V41+AB41+AH41)*15)</f>
        <v>15</v>
      </c>
      <c r="AP41" s="17">
        <f t="shared" ref="AP41:AP46" si="39">IF(F41+L41+R41+X41+AD41+AJ41=0,"",F41+L41+R41+X41+AD41+AJ41)</f>
        <v>2</v>
      </c>
      <c r="AQ41" s="14">
        <f t="shared" ref="AQ41:AQ46" si="40">IF((F41+L41+R41+X41+AD41+AJ41)*15=0,"",(F41+L41+R41+X41+AD41+AJ41)*15)</f>
        <v>30</v>
      </c>
      <c r="AR41" s="17">
        <f t="shared" ref="AR41:AR46" si="41">IF(H41+N41+T41+Z41+AF41+AL41=0,"",H41+N41+T41+Z41+AF41+AL41)</f>
        <v>6</v>
      </c>
      <c r="AS41" s="18">
        <f t="shared" ref="AS41:AS46" si="42">IF(D41+F41+J41+L41+P41+R41+V41+X41+AB41+AD41+AH41+AJ41=0,"",D41+F41+J41+L41+P41+R41+V41+X41+AB41+AD41+AH41+AJ41)</f>
        <v>3</v>
      </c>
    </row>
    <row r="42" spans="1:45" ht="15.75" customHeight="1">
      <c r="A42" s="285" t="s">
        <v>286</v>
      </c>
      <c r="B42" s="22" t="s">
        <v>17</v>
      </c>
      <c r="C42" s="96" t="s">
        <v>103</v>
      </c>
      <c r="D42" s="124"/>
      <c r="E42" s="14" t="str">
        <f t="shared" si="19"/>
        <v/>
      </c>
      <c r="F42" s="124"/>
      <c r="G42" s="14" t="str">
        <f t="shared" si="20"/>
        <v/>
      </c>
      <c r="H42" s="124"/>
      <c r="I42" s="126"/>
      <c r="J42" s="131"/>
      <c r="K42" s="14" t="str">
        <f t="shared" si="21"/>
        <v/>
      </c>
      <c r="L42" s="124"/>
      <c r="M42" s="14" t="str">
        <f t="shared" si="22"/>
        <v/>
      </c>
      <c r="N42" s="124"/>
      <c r="O42" s="130"/>
      <c r="P42" s="124"/>
      <c r="Q42" s="14" t="str">
        <f t="shared" si="23"/>
        <v/>
      </c>
      <c r="R42" s="124"/>
      <c r="S42" s="14" t="str">
        <f t="shared" si="24"/>
        <v/>
      </c>
      <c r="T42" s="124"/>
      <c r="U42" s="126"/>
      <c r="V42" s="133">
        <v>1</v>
      </c>
      <c r="W42" s="14">
        <f t="shared" si="25"/>
        <v>15</v>
      </c>
      <c r="X42" s="124">
        <v>2</v>
      </c>
      <c r="Y42" s="14">
        <f t="shared" si="26"/>
        <v>30</v>
      </c>
      <c r="Z42" s="125">
        <v>4</v>
      </c>
      <c r="AA42" s="130" t="s">
        <v>72</v>
      </c>
      <c r="AB42" s="131"/>
      <c r="AC42" s="14" t="str">
        <f t="shared" si="27"/>
        <v/>
      </c>
      <c r="AD42" s="123"/>
      <c r="AE42" s="14" t="str">
        <f t="shared" si="28"/>
        <v/>
      </c>
      <c r="AF42" s="123"/>
      <c r="AG42" s="132"/>
      <c r="AH42" s="124"/>
      <c r="AI42" s="14" t="str">
        <f t="shared" si="29"/>
        <v/>
      </c>
      <c r="AJ42" s="124"/>
      <c r="AK42" s="14" t="str">
        <f t="shared" si="30"/>
        <v/>
      </c>
      <c r="AL42" s="124"/>
      <c r="AM42" s="124"/>
      <c r="AN42" s="16">
        <f t="shared" si="37"/>
        <v>1</v>
      </c>
      <c r="AO42" s="14">
        <f t="shared" si="38"/>
        <v>15</v>
      </c>
      <c r="AP42" s="17">
        <f t="shared" si="39"/>
        <v>2</v>
      </c>
      <c r="AQ42" s="14">
        <f t="shared" si="40"/>
        <v>30</v>
      </c>
      <c r="AR42" s="17">
        <f t="shared" si="41"/>
        <v>4</v>
      </c>
      <c r="AS42" s="18">
        <f t="shared" si="42"/>
        <v>3</v>
      </c>
    </row>
    <row r="43" spans="1:45" ht="15.75" customHeight="1">
      <c r="A43" s="284" t="s">
        <v>88</v>
      </c>
      <c r="B43" s="22" t="s">
        <v>17</v>
      </c>
      <c r="C43" s="96" t="s">
        <v>104</v>
      </c>
      <c r="D43" s="124"/>
      <c r="E43" s="14" t="str">
        <f t="shared" si="19"/>
        <v/>
      </c>
      <c r="F43" s="124"/>
      <c r="G43" s="14" t="str">
        <f t="shared" si="20"/>
        <v/>
      </c>
      <c r="H43" s="124"/>
      <c r="I43" s="126"/>
      <c r="J43" s="131"/>
      <c r="K43" s="14" t="str">
        <f t="shared" si="21"/>
        <v/>
      </c>
      <c r="L43" s="124"/>
      <c r="M43" s="14" t="str">
        <f t="shared" si="22"/>
        <v/>
      </c>
      <c r="N43" s="124"/>
      <c r="O43" s="130"/>
      <c r="P43" s="124"/>
      <c r="Q43" s="14" t="str">
        <f t="shared" si="23"/>
        <v/>
      </c>
      <c r="R43" s="124"/>
      <c r="S43" s="14" t="str">
        <f t="shared" si="24"/>
        <v/>
      </c>
      <c r="T43" s="124"/>
      <c r="U43" s="126"/>
      <c r="V43" s="131">
        <v>4</v>
      </c>
      <c r="W43" s="14">
        <f t="shared" si="25"/>
        <v>60</v>
      </c>
      <c r="X43" s="124"/>
      <c r="Y43" s="14" t="str">
        <f t="shared" si="26"/>
        <v/>
      </c>
      <c r="Z43" s="124">
        <v>4</v>
      </c>
      <c r="AA43" s="130" t="s">
        <v>17</v>
      </c>
      <c r="AB43" s="131"/>
      <c r="AC43" s="14" t="str">
        <f t="shared" si="27"/>
        <v/>
      </c>
      <c r="AD43" s="123"/>
      <c r="AE43" s="14" t="str">
        <f t="shared" si="28"/>
        <v/>
      </c>
      <c r="AF43" s="123"/>
      <c r="AG43" s="132"/>
      <c r="AH43" s="124"/>
      <c r="AI43" s="14" t="str">
        <f t="shared" si="29"/>
        <v/>
      </c>
      <c r="AJ43" s="124"/>
      <c r="AK43" s="14" t="str">
        <f t="shared" si="30"/>
        <v/>
      </c>
      <c r="AL43" s="124"/>
      <c r="AM43" s="124" t="s">
        <v>307</v>
      </c>
      <c r="AN43" s="16">
        <f t="shared" si="37"/>
        <v>4</v>
      </c>
      <c r="AO43" s="14">
        <f t="shared" si="38"/>
        <v>60</v>
      </c>
      <c r="AP43" s="17" t="str">
        <f t="shared" si="39"/>
        <v/>
      </c>
      <c r="AQ43" s="14" t="str">
        <f t="shared" si="40"/>
        <v/>
      </c>
      <c r="AR43" s="17">
        <f t="shared" si="41"/>
        <v>4</v>
      </c>
      <c r="AS43" s="18">
        <f t="shared" si="42"/>
        <v>4</v>
      </c>
    </row>
    <row r="44" spans="1:45" ht="15.75" customHeight="1">
      <c r="A44" s="284" t="s">
        <v>89</v>
      </c>
      <c r="B44" s="22" t="s">
        <v>17</v>
      </c>
      <c r="C44" s="96" t="s">
        <v>105</v>
      </c>
      <c r="D44" s="124"/>
      <c r="E44" s="14" t="str">
        <f t="shared" si="19"/>
        <v/>
      </c>
      <c r="F44" s="124"/>
      <c r="G44" s="14" t="str">
        <f t="shared" si="20"/>
        <v/>
      </c>
      <c r="H44" s="124"/>
      <c r="I44" s="126"/>
      <c r="J44" s="131"/>
      <c r="K44" s="14" t="str">
        <f t="shared" si="21"/>
        <v/>
      </c>
      <c r="L44" s="124"/>
      <c r="M44" s="14" t="str">
        <f t="shared" si="22"/>
        <v/>
      </c>
      <c r="N44" s="124"/>
      <c r="O44" s="130"/>
      <c r="P44" s="124"/>
      <c r="Q44" s="14" t="str">
        <f t="shared" si="23"/>
        <v/>
      </c>
      <c r="R44" s="124"/>
      <c r="S44" s="14" t="str">
        <f t="shared" si="24"/>
        <v/>
      </c>
      <c r="T44" s="124"/>
      <c r="U44" s="126"/>
      <c r="V44" s="131"/>
      <c r="W44" s="14" t="str">
        <f t="shared" si="25"/>
        <v/>
      </c>
      <c r="X44" s="124"/>
      <c r="Y44" s="14" t="str">
        <f t="shared" si="26"/>
        <v/>
      </c>
      <c r="Z44" s="124"/>
      <c r="AA44" s="130"/>
      <c r="AB44" s="131">
        <v>2</v>
      </c>
      <c r="AC44" s="14">
        <f t="shared" si="27"/>
        <v>30</v>
      </c>
      <c r="AD44" s="123">
        <v>1</v>
      </c>
      <c r="AE44" s="14">
        <f t="shared" si="28"/>
        <v>15</v>
      </c>
      <c r="AF44" s="123">
        <v>6</v>
      </c>
      <c r="AG44" s="132" t="s">
        <v>72</v>
      </c>
      <c r="AH44" s="124"/>
      <c r="AI44" s="14" t="str">
        <f t="shared" si="29"/>
        <v/>
      </c>
      <c r="AJ44" s="124"/>
      <c r="AK44" s="14" t="str">
        <f t="shared" si="30"/>
        <v/>
      </c>
      <c r="AL44" s="124"/>
      <c r="AM44" s="124" t="s">
        <v>307</v>
      </c>
      <c r="AN44" s="16">
        <f t="shared" si="37"/>
        <v>2</v>
      </c>
      <c r="AO44" s="14">
        <f t="shared" si="38"/>
        <v>30</v>
      </c>
      <c r="AP44" s="17">
        <f t="shared" si="39"/>
        <v>1</v>
      </c>
      <c r="AQ44" s="14">
        <f t="shared" si="40"/>
        <v>15</v>
      </c>
      <c r="AR44" s="17">
        <f t="shared" si="41"/>
        <v>6</v>
      </c>
      <c r="AS44" s="18">
        <f t="shared" si="42"/>
        <v>3</v>
      </c>
    </row>
    <row r="45" spans="1:45" ht="15.75" customHeight="1" thickBot="1">
      <c r="A45" s="284" t="s">
        <v>90</v>
      </c>
      <c r="B45" s="22" t="s">
        <v>17</v>
      </c>
      <c r="C45" s="94" t="s">
        <v>106</v>
      </c>
      <c r="D45" s="124"/>
      <c r="E45" s="14" t="str">
        <f t="shared" si="19"/>
        <v/>
      </c>
      <c r="F45" s="124"/>
      <c r="G45" s="14" t="str">
        <f t="shared" si="20"/>
        <v/>
      </c>
      <c r="H45" s="124"/>
      <c r="I45" s="126"/>
      <c r="J45" s="131"/>
      <c r="K45" s="14" t="str">
        <f t="shared" si="21"/>
        <v/>
      </c>
      <c r="L45" s="124"/>
      <c r="M45" s="14" t="str">
        <f t="shared" si="22"/>
        <v/>
      </c>
      <c r="N45" s="124"/>
      <c r="O45" s="130"/>
      <c r="P45" s="124"/>
      <c r="Q45" s="14" t="str">
        <f t="shared" si="23"/>
        <v/>
      </c>
      <c r="R45" s="124"/>
      <c r="S45" s="14" t="str">
        <f t="shared" si="24"/>
        <v/>
      </c>
      <c r="T45" s="124"/>
      <c r="U45" s="126"/>
      <c r="V45" s="131"/>
      <c r="W45" s="14" t="str">
        <f t="shared" si="25"/>
        <v/>
      </c>
      <c r="X45" s="124"/>
      <c r="Y45" s="14" t="str">
        <f t="shared" si="26"/>
        <v/>
      </c>
      <c r="Z45" s="124"/>
      <c r="AA45" s="130"/>
      <c r="AB45" s="131">
        <v>2</v>
      </c>
      <c r="AC45" s="14">
        <f t="shared" si="27"/>
        <v>30</v>
      </c>
      <c r="AD45" s="123">
        <v>1</v>
      </c>
      <c r="AE45" s="14">
        <f t="shared" si="28"/>
        <v>15</v>
      </c>
      <c r="AF45" s="123">
        <v>4</v>
      </c>
      <c r="AG45" s="132" t="s">
        <v>72</v>
      </c>
      <c r="AH45" s="124"/>
      <c r="AI45" s="14" t="str">
        <f t="shared" si="29"/>
        <v/>
      </c>
      <c r="AJ45" s="124"/>
      <c r="AK45" s="14" t="str">
        <f t="shared" si="30"/>
        <v/>
      </c>
      <c r="AL45" s="124"/>
      <c r="AM45" s="124"/>
      <c r="AN45" s="16">
        <f t="shared" si="37"/>
        <v>2</v>
      </c>
      <c r="AO45" s="14">
        <f t="shared" si="38"/>
        <v>30</v>
      </c>
      <c r="AP45" s="17">
        <f t="shared" si="39"/>
        <v>1</v>
      </c>
      <c r="AQ45" s="14">
        <f t="shared" si="40"/>
        <v>15</v>
      </c>
      <c r="AR45" s="17">
        <f t="shared" si="41"/>
        <v>4</v>
      </c>
      <c r="AS45" s="18">
        <f t="shared" si="42"/>
        <v>3</v>
      </c>
    </row>
    <row r="46" spans="1:45" ht="15.75" hidden="1" customHeight="1" thickBot="1">
      <c r="A46" s="286"/>
      <c r="B46" s="22" t="s">
        <v>17</v>
      </c>
      <c r="C46" s="96"/>
      <c r="D46" s="124"/>
      <c r="E46" s="14" t="str">
        <f t="shared" si="19"/>
        <v/>
      </c>
      <c r="F46" s="124"/>
      <c r="G46" s="14" t="str">
        <f t="shared" si="20"/>
        <v/>
      </c>
      <c r="H46" s="124"/>
      <c r="I46" s="126"/>
      <c r="J46" s="131"/>
      <c r="K46" s="14" t="str">
        <f t="shared" si="21"/>
        <v/>
      </c>
      <c r="L46" s="124"/>
      <c r="M46" s="14" t="str">
        <f t="shared" si="22"/>
        <v/>
      </c>
      <c r="N46" s="124"/>
      <c r="O46" s="130"/>
      <c r="P46" s="124"/>
      <c r="Q46" s="14" t="str">
        <f t="shared" si="23"/>
        <v/>
      </c>
      <c r="R46" s="124"/>
      <c r="S46" s="14" t="str">
        <f t="shared" si="24"/>
        <v/>
      </c>
      <c r="T46" s="124"/>
      <c r="U46" s="126"/>
      <c r="V46" s="131"/>
      <c r="W46" s="14" t="str">
        <f t="shared" si="25"/>
        <v/>
      </c>
      <c r="X46" s="124"/>
      <c r="Y46" s="14" t="str">
        <f t="shared" si="26"/>
        <v/>
      </c>
      <c r="Z46" s="124"/>
      <c r="AA46" s="130"/>
      <c r="AB46" s="131"/>
      <c r="AC46" s="14" t="str">
        <f t="shared" si="27"/>
        <v/>
      </c>
      <c r="AD46" s="123"/>
      <c r="AE46" s="14" t="str">
        <f t="shared" si="28"/>
        <v/>
      </c>
      <c r="AF46" s="123"/>
      <c r="AG46" s="132"/>
      <c r="AH46" s="124"/>
      <c r="AI46" s="14" t="str">
        <f t="shared" si="29"/>
        <v/>
      </c>
      <c r="AJ46" s="124"/>
      <c r="AK46" s="14" t="str">
        <f t="shared" si="30"/>
        <v/>
      </c>
      <c r="AL46" s="124"/>
      <c r="AM46" s="124"/>
      <c r="AN46" s="16" t="str">
        <f t="shared" si="37"/>
        <v/>
      </c>
      <c r="AO46" s="14" t="str">
        <f t="shared" si="38"/>
        <v/>
      </c>
      <c r="AP46" s="17" t="str">
        <f t="shared" si="39"/>
        <v/>
      </c>
      <c r="AQ46" s="14" t="str">
        <f t="shared" si="40"/>
        <v/>
      </c>
      <c r="AR46" s="17" t="str">
        <f t="shared" si="41"/>
        <v/>
      </c>
      <c r="AS46" s="18" t="str">
        <f t="shared" si="42"/>
        <v/>
      </c>
    </row>
    <row r="47" spans="1:45" s="10" customFormat="1" ht="15.75" customHeight="1">
      <c r="A47" s="287"/>
      <c r="B47" s="177"/>
      <c r="C47" s="178" t="s">
        <v>61</v>
      </c>
      <c r="D47" s="179">
        <f>IF(SUM(D29:D46)=0,"",SUM(D29:D46))</f>
        <v>4</v>
      </c>
      <c r="E47" s="79">
        <f>IF(SUM(D29:D46)=0,"",SUM(D29:D46)*15)</f>
        <v>60</v>
      </c>
      <c r="F47" s="79">
        <f>IF(SUM(F29:F46)=0,"",SUM(F29:F46))</f>
        <v>6</v>
      </c>
      <c r="G47" s="79">
        <f>IF(SUM(F29:F46)=0,"",SUM(F29:F46)*15)</f>
        <v>90</v>
      </c>
      <c r="H47" s="180">
        <f>IF(SUM(H29:H46)=0,"",SUM(H29:H46))</f>
        <v>12</v>
      </c>
      <c r="I47" s="181">
        <f>IF(SUM(D29:D46)+SUM(F29:F46)=0,"",SUM(D29:D46)+SUM(F29:F46))</f>
        <v>10</v>
      </c>
      <c r="J47" s="182">
        <f>IF(SUM(J29:J46)=0,"",SUM(J29:J46))</f>
        <v>5</v>
      </c>
      <c r="K47" s="79">
        <f>IF(SUM(J29:J46)=0,"",SUM(J29:J46)*15)</f>
        <v>75</v>
      </c>
      <c r="L47" s="79">
        <f>IF(SUM(L29:L46)=0,"",SUM(L29:L46))</f>
        <v>9</v>
      </c>
      <c r="M47" s="79">
        <f>IF(SUM(L29:L46)=0,"",SUM(L29:L46)*15)</f>
        <v>135</v>
      </c>
      <c r="N47" s="79">
        <f>IF(SUM(N29:N46)=0,"",SUM(N29:N46))</f>
        <v>20</v>
      </c>
      <c r="O47" s="183">
        <f>IF(SUM(J29:J46)+SUM(L29:L46)=0,"",SUM(J25:J46)+SUM(L29:L46))</f>
        <v>23</v>
      </c>
      <c r="P47" s="179">
        <f>IF(SUM(P29:P46)=0,"",SUM(P29:P46))</f>
        <v>5</v>
      </c>
      <c r="Q47" s="79">
        <f>IF(SUM(P29:P46)=0,"",SUM(P29:P46)*15)</f>
        <v>75</v>
      </c>
      <c r="R47" s="79">
        <f>IF(SUM(R29:R46)=0,"",SUM(R29:R46))</f>
        <v>5</v>
      </c>
      <c r="S47" s="79">
        <f>IF(SUM(R29:R46)=0,"",SUM(R29:R46)*15)</f>
        <v>75</v>
      </c>
      <c r="T47" s="79">
        <f>IF(SUM(T29:T46)=0,"",SUM(T29:T46))</f>
        <v>20</v>
      </c>
      <c r="U47" s="181">
        <f>IF(SUM(P29:P46)+SUM(R29:R46)=0,"",SUM(P25:P46)+SUM(R29:R46))</f>
        <v>18</v>
      </c>
      <c r="V47" s="182">
        <f>IF(SUM(V29:V46)=0,"",SUM(V29:V46))</f>
        <v>5</v>
      </c>
      <c r="W47" s="79">
        <f>IF(SUM(V29:V46)=0,"",SUM(V29:V46)*15)</f>
        <v>75</v>
      </c>
      <c r="X47" s="79">
        <f>IF(SUM(X29:X46)=0,"",SUM(X29:X46))</f>
        <v>2</v>
      </c>
      <c r="Y47" s="79">
        <f>IF(SUM(X29:X46)=0,"",SUM(X29:X46)*15)</f>
        <v>30</v>
      </c>
      <c r="Z47" s="184">
        <f>IF(SUM(Z29:Z46)=0,"",SUM(Z29:Z46))</f>
        <v>8</v>
      </c>
      <c r="AA47" s="185">
        <f>IF(SUM(V29:V46)+SUM(X29:X46)=0,"",SUM(V25:V46)+SUM(X29:X46))</f>
        <v>9</v>
      </c>
      <c r="AB47" s="182">
        <f>IF(SUM(AB29:AB46)=0,"",SUM(AB29:AB46))</f>
        <v>4</v>
      </c>
      <c r="AC47" s="79">
        <f>IF(SUM(AB29:AB46)=0,"",SUM(AB29:AB46)*15)</f>
        <v>60</v>
      </c>
      <c r="AD47" s="79">
        <f>IF(SUM(AD29:AD46)=0,"",SUM(AD29:AD46))</f>
        <v>2</v>
      </c>
      <c r="AE47" s="79">
        <f>IF(SUM(AD29:AD46)=0,"",SUM(AD29:AD46)*15)</f>
        <v>30</v>
      </c>
      <c r="AF47" s="79">
        <f>IF(SUM(AF29:AF46)=0,"",SUM(AF29:AF46))</f>
        <v>10</v>
      </c>
      <c r="AG47" s="186">
        <f>IF(SUM(AB29:AB46)+SUM(AD29:AD46)=0,"",SUM(AB25:AB46)+SUM(AD29:AD46))</f>
        <v>6</v>
      </c>
      <c r="AH47" s="179" t="str">
        <f>IF(SUM(AH29:AH46)=0,"",SUM(AH29:AH46))</f>
        <v/>
      </c>
      <c r="AI47" s="79" t="str">
        <f>IF(SUM(AH29:AH46)=0,"",SUM(AH29:AH46)*15)</f>
        <v/>
      </c>
      <c r="AJ47" s="79" t="str">
        <f>IF(SUM(AJ29:AJ46)=0,"",SUM(AJ29:AJ46))</f>
        <v/>
      </c>
      <c r="AK47" s="79" t="str">
        <f>IF(SUM(AJ29:AJ46)=0,"",SUM(AJ29:AJ46)*15)</f>
        <v/>
      </c>
      <c r="AL47" s="79" t="str">
        <f>IF(SUM(AL29:AL46)=0,"",SUM(AL29:AL46))</f>
        <v/>
      </c>
      <c r="AM47" s="181" t="str">
        <f>IF(SUM(AH29:AH46)+SUM(AJ29:AJ46)=0,"",SUM(AH25:AH46)+SUM(AJ29:AJ46))</f>
        <v/>
      </c>
      <c r="AN47" s="187">
        <f>IF(SUM(AN29:AN46)=0,"",SUM(AN29:AN46))</f>
        <v>23</v>
      </c>
      <c r="AO47" s="79">
        <f>IF(SUM(AN29:AN46)=0,"",SUM(AN29:AN46)*15)</f>
        <v>345</v>
      </c>
      <c r="AP47" s="79">
        <f>IF(SUM(AP32:AP46)=0,"",SUM(AP32:AP46))</f>
        <v>19</v>
      </c>
      <c r="AQ47" s="79">
        <f>IF(SUM(AP29:AP46)=0,"",SUM(AP29:AP46)*15)</f>
        <v>360</v>
      </c>
      <c r="AR47" s="79">
        <f>IF(SUM(AR29:AR46)=0,"",SUM(AR29:AR46))</f>
        <v>70</v>
      </c>
      <c r="AS47" s="188">
        <f>IF(SUM(AS29:AS46)=0,"",SUM(AS29:AS46))</f>
        <v>47</v>
      </c>
    </row>
    <row r="48" spans="1:45" s="10" customFormat="1" ht="15.75" customHeight="1">
      <c r="A48" s="283" t="s">
        <v>65</v>
      </c>
      <c r="B48" s="166"/>
      <c r="C48" s="189" t="s">
        <v>62</v>
      </c>
      <c r="D48" s="168"/>
      <c r="E48" s="168"/>
      <c r="F48" s="168"/>
      <c r="G48" s="168"/>
      <c r="H48" s="168"/>
      <c r="I48" s="271"/>
      <c r="J48" s="168"/>
      <c r="K48" s="168"/>
      <c r="L48" s="168"/>
      <c r="M48" s="168"/>
      <c r="N48" s="168"/>
      <c r="O48" s="271"/>
      <c r="P48" s="168"/>
      <c r="Q48" s="168"/>
      <c r="R48" s="168"/>
      <c r="S48" s="168"/>
      <c r="T48" s="168"/>
      <c r="U48" s="271"/>
      <c r="V48" s="168"/>
      <c r="W48" s="168"/>
      <c r="X48" s="168"/>
      <c r="Y48" s="168"/>
      <c r="Z48" s="168"/>
      <c r="AA48" s="271"/>
      <c r="AB48" s="168"/>
      <c r="AC48" s="168"/>
      <c r="AD48" s="168"/>
      <c r="AE48" s="168"/>
      <c r="AF48" s="168"/>
      <c r="AG48" s="271"/>
      <c r="AH48" s="168"/>
      <c r="AI48" s="168"/>
      <c r="AJ48" s="168"/>
      <c r="AK48" s="168"/>
      <c r="AL48" s="168"/>
      <c r="AM48" s="271"/>
      <c r="AN48" s="168"/>
      <c r="AO48" s="168"/>
      <c r="AP48" s="168"/>
      <c r="AQ48" s="168"/>
      <c r="AR48" s="168"/>
      <c r="AS48" s="272"/>
    </row>
    <row r="49" spans="1:45" s="78" customFormat="1" ht="15.75" customHeight="1">
      <c r="A49" s="280" t="s">
        <v>263</v>
      </c>
      <c r="B49" s="15" t="s">
        <v>134</v>
      </c>
      <c r="C49" s="275" t="s">
        <v>220</v>
      </c>
      <c r="D49" s="353">
        <v>2</v>
      </c>
      <c r="E49" s="355">
        <v>36</v>
      </c>
      <c r="F49" s="357">
        <v>2</v>
      </c>
      <c r="G49" s="355">
        <v>24</v>
      </c>
      <c r="H49" s="357">
        <v>2</v>
      </c>
      <c r="I49" s="373" t="s">
        <v>83</v>
      </c>
      <c r="J49" s="412"/>
      <c r="K49" s="414" t="str">
        <f t="shared" ref="K49:K55" si="43">IF(J49*15=0,"",J49*15)</f>
        <v/>
      </c>
      <c r="L49" s="418"/>
      <c r="M49" s="414" t="str">
        <f t="shared" ref="M49:M55" si="44">IF(L49*15=0,"",L49*15)</f>
        <v/>
      </c>
      <c r="N49" s="418"/>
      <c r="O49" s="420"/>
      <c r="P49" s="412"/>
      <c r="Q49" s="414" t="str">
        <f t="shared" ref="Q49:Q55" si="45">IF(P49*15=0,"",P49*15)</f>
        <v/>
      </c>
      <c r="R49" s="418"/>
      <c r="S49" s="414" t="str">
        <f t="shared" ref="S49:S55" si="46">IF(R49*15=0,"",R49*15)</f>
        <v/>
      </c>
      <c r="T49" s="418"/>
      <c r="U49" s="420"/>
      <c r="V49" s="412"/>
      <c r="W49" s="414" t="str">
        <f t="shared" ref="W49:W55" si="47">IF(V49*15=0,"",V49*15)</f>
        <v/>
      </c>
      <c r="X49" s="418"/>
      <c r="Y49" s="414" t="str">
        <f t="shared" ref="Y49:Y55" si="48">IF(X49*15=0,"",X49*15)</f>
        <v/>
      </c>
      <c r="Z49" s="418"/>
      <c r="AA49" s="420"/>
      <c r="AB49" s="412"/>
      <c r="AC49" s="414" t="str">
        <f t="shared" ref="AC49:AC55" si="49">IF(AB49*15=0,"",AB49*15)</f>
        <v/>
      </c>
      <c r="AD49" s="418"/>
      <c r="AE49" s="414" t="str">
        <f t="shared" ref="AE49:AE55" si="50">IF(AD49*15=0,"",AD49*15)</f>
        <v/>
      </c>
      <c r="AF49" s="418"/>
      <c r="AG49" s="420"/>
      <c r="AH49" s="412"/>
      <c r="AI49" s="414" t="str">
        <f t="shared" ref="AI49:AI55" si="51">IF(AH49*15=0,"",AH49*15)</f>
        <v/>
      </c>
      <c r="AJ49" s="418"/>
      <c r="AK49" s="414" t="str">
        <f t="shared" ref="AK49:AK55" si="52">IF(AJ49*15=0,"",AJ49*15)</f>
        <v/>
      </c>
      <c r="AL49" s="418"/>
      <c r="AM49" s="420"/>
      <c r="AN49" s="445">
        <f t="shared" ref="AN49:AN56" si="53">IF(D49+J49+P49+V49+AB49+AH49=0,"",D49+J49+P49+V49+AB49+AH49)</f>
        <v>2</v>
      </c>
      <c r="AO49" s="443">
        <f t="shared" ref="AO49:AO56" si="54">IF((D49+J49+P49+V49+AB49+AH49)*15=0,"",(D49+J49+P49+V49+AB49+AH49)*15)</f>
        <v>30</v>
      </c>
      <c r="AP49" s="443">
        <f t="shared" ref="AP49:AP56" si="55">IF(F49+L49+R49+X49+AD49+AJ49=0,"",F49+L49+R49+X49+AD49+AJ49)</f>
        <v>2</v>
      </c>
      <c r="AQ49" s="443">
        <f t="shared" ref="AQ49:AQ56" si="56">IF((F49+L49+R49+X49+AD49+AJ49)*15=0,"",(F49+L49+R49+X49+AD49+AJ49)*15)</f>
        <v>30</v>
      </c>
      <c r="AR49" s="443">
        <f t="shared" ref="AR49:AR56" si="57">IF(H49+N49+T49+Z49+AF49+AL49=0,"",H49+N49+T49+Z49+AF49+AL49)</f>
        <v>2</v>
      </c>
      <c r="AS49" s="443">
        <f t="shared" ref="AS49:AS56" si="58">IF(D49+F49+J49+L49+P49+R49+V49+X49+AB49+AD49+AH49+AJ49=0,"",D49+F49+J49+L49+P49+R49+V49+X49+AB49+AD49+AH49+AJ49)</f>
        <v>4</v>
      </c>
    </row>
    <row r="50" spans="1:45" s="78" customFormat="1" ht="15.75" customHeight="1">
      <c r="A50" s="280" t="s">
        <v>250</v>
      </c>
      <c r="B50" s="15" t="s">
        <v>134</v>
      </c>
      <c r="C50" s="275" t="s">
        <v>224</v>
      </c>
      <c r="D50" s="354"/>
      <c r="E50" s="356"/>
      <c r="F50" s="358"/>
      <c r="G50" s="356"/>
      <c r="H50" s="358"/>
      <c r="I50" s="372"/>
      <c r="J50" s="413"/>
      <c r="K50" s="415"/>
      <c r="L50" s="419"/>
      <c r="M50" s="415"/>
      <c r="N50" s="419"/>
      <c r="O50" s="421"/>
      <c r="P50" s="413"/>
      <c r="Q50" s="415"/>
      <c r="R50" s="419"/>
      <c r="S50" s="415"/>
      <c r="T50" s="419"/>
      <c r="U50" s="421"/>
      <c r="V50" s="413"/>
      <c r="W50" s="415"/>
      <c r="X50" s="419"/>
      <c r="Y50" s="415"/>
      <c r="Z50" s="419"/>
      <c r="AA50" s="421"/>
      <c r="AB50" s="413"/>
      <c r="AC50" s="415"/>
      <c r="AD50" s="419"/>
      <c r="AE50" s="415"/>
      <c r="AF50" s="419"/>
      <c r="AG50" s="421"/>
      <c r="AH50" s="413"/>
      <c r="AI50" s="415"/>
      <c r="AJ50" s="419"/>
      <c r="AK50" s="415"/>
      <c r="AL50" s="419"/>
      <c r="AM50" s="421"/>
      <c r="AN50" s="446" t="str">
        <f t="shared" si="53"/>
        <v/>
      </c>
      <c r="AO50" s="444" t="str">
        <f t="shared" si="54"/>
        <v/>
      </c>
      <c r="AP50" s="444" t="str">
        <f t="shared" si="55"/>
        <v/>
      </c>
      <c r="AQ50" s="444" t="str">
        <f t="shared" si="56"/>
        <v/>
      </c>
      <c r="AR50" s="444" t="str">
        <f t="shared" si="57"/>
        <v/>
      </c>
      <c r="AS50" s="444" t="str">
        <f t="shared" si="58"/>
        <v/>
      </c>
    </row>
    <row r="51" spans="1:45" s="78" customFormat="1" ht="15.75" customHeight="1">
      <c r="A51" s="280" t="s">
        <v>295</v>
      </c>
      <c r="B51" s="15" t="s">
        <v>134</v>
      </c>
      <c r="C51" s="275" t="s">
        <v>221</v>
      </c>
      <c r="D51" s="353">
        <v>2</v>
      </c>
      <c r="E51" s="355">
        <v>24</v>
      </c>
      <c r="F51" s="357"/>
      <c r="G51" s="355">
        <v>6</v>
      </c>
      <c r="H51" s="357">
        <v>2</v>
      </c>
      <c r="I51" s="373" t="s">
        <v>83</v>
      </c>
      <c r="J51" s="412"/>
      <c r="K51" s="414" t="str">
        <f t="shared" si="43"/>
        <v/>
      </c>
      <c r="L51" s="418"/>
      <c r="M51" s="414" t="str">
        <f t="shared" si="44"/>
        <v/>
      </c>
      <c r="N51" s="418"/>
      <c r="O51" s="420"/>
      <c r="P51" s="412"/>
      <c r="Q51" s="414" t="str">
        <f t="shared" si="45"/>
        <v/>
      </c>
      <c r="R51" s="418"/>
      <c r="S51" s="414" t="str">
        <f t="shared" si="46"/>
        <v/>
      </c>
      <c r="T51" s="418"/>
      <c r="U51" s="420"/>
      <c r="V51" s="412"/>
      <c r="W51" s="414" t="str">
        <f t="shared" si="47"/>
        <v/>
      </c>
      <c r="X51" s="418"/>
      <c r="Y51" s="414" t="str">
        <f t="shared" si="48"/>
        <v/>
      </c>
      <c r="Z51" s="418"/>
      <c r="AA51" s="420"/>
      <c r="AB51" s="412"/>
      <c r="AC51" s="414" t="str">
        <f t="shared" si="49"/>
        <v/>
      </c>
      <c r="AD51" s="418"/>
      <c r="AE51" s="414" t="str">
        <f t="shared" si="50"/>
        <v/>
      </c>
      <c r="AF51" s="418"/>
      <c r="AG51" s="420"/>
      <c r="AH51" s="412"/>
      <c r="AI51" s="414" t="str">
        <f t="shared" si="51"/>
        <v/>
      </c>
      <c r="AJ51" s="418"/>
      <c r="AK51" s="414" t="str">
        <f t="shared" si="52"/>
        <v/>
      </c>
      <c r="AL51" s="418"/>
      <c r="AM51" s="420"/>
      <c r="AN51" s="445">
        <f t="shared" si="53"/>
        <v>2</v>
      </c>
      <c r="AO51" s="443">
        <f t="shared" si="54"/>
        <v>30</v>
      </c>
      <c r="AP51" s="443" t="str">
        <f t="shared" si="55"/>
        <v/>
      </c>
      <c r="AQ51" s="443" t="str">
        <f t="shared" si="56"/>
        <v/>
      </c>
      <c r="AR51" s="443">
        <f t="shared" si="57"/>
        <v>2</v>
      </c>
      <c r="AS51" s="443">
        <f t="shared" si="58"/>
        <v>2</v>
      </c>
    </row>
    <row r="52" spans="1:45" s="78" customFormat="1" ht="15.75" customHeight="1">
      <c r="A52" s="280" t="s">
        <v>247</v>
      </c>
      <c r="B52" s="15" t="s">
        <v>134</v>
      </c>
      <c r="C52" s="275" t="s">
        <v>225</v>
      </c>
      <c r="D52" s="354"/>
      <c r="E52" s="356"/>
      <c r="F52" s="358"/>
      <c r="G52" s="356"/>
      <c r="H52" s="358"/>
      <c r="I52" s="372"/>
      <c r="J52" s="413"/>
      <c r="K52" s="415"/>
      <c r="L52" s="419"/>
      <c r="M52" s="415"/>
      <c r="N52" s="419"/>
      <c r="O52" s="421"/>
      <c r="P52" s="413"/>
      <c r="Q52" s="415"/>
      <c r="R52" s="419"/>
      <c r="S52" s="415"/>
      <c r="T52" s="419"/>
      <c r="U52" s="421"/>
      <c r="V52" s="413"/>
      <c r="W52" s="415"/>
      <c r="X52" s="419"/>
      <c r="Y52" s="415"/>
      <c r="Z52" s="419"/>
      <c r="AA52" s="421"/>
      <c r="AB52" s="413"/>
      <c r="AC52" s="415"/>
      <c r="AD52" s="419"/>
      <c r="AE52" s="415"/>
      <c r="AF52" s="419"/>
      <c r="AG52" s="421"/>
      <c r="AH52" s="413"/>
      <c r="AI52" s="415"/>
      <c r="AJ52" s="419"/>
      <c r="AK52" s="415"/>
      <c r="AL52" s="419"/>
      <c r="AM52" s="421"/>
      <c r="AN52" s="446" t="str">
        <f t="shared" si="53"/>
        <v/>
      </c>
      <c r="AO52" s="444" t="str">
        <f t="shared" si="54"/>
        <v/>
      </c>
      <c r="AP52" s="444" t="str">
        <f t="shared" si="55"/>
        <v/>
      </c>
      <c r="AQ52" s="444" t="str">
        <f t="shared" si="56"/>
        <v/>
      </c>
      <c r="AR52" s="444" t="str">
        <f t="shared" si="57"/>
        <v/>
      </c>
      <c r="AS52" s="444" t="str">
        <f t="shared" si="58"/>
        <v/>
      </c>
    </row>
    <row r="53" spans="1:45" s="78" customFormat="1" ht="15.75" customHeight="1">
      <c r="A53" s="280" t="s">
        <v>264</v>
      </c>
      <c r="B53" s="15" t="s">
        <v>134</v>
      </c>
      <c r="C53" s="275" t="s">
        <v>222</v>
      </c>
      <c r="D53" s="353">
        <v>1</v>
      </c>
      <c r="E53" s="355">
        <v>16</v>
      </c>
      <c r="F53" s="357">
        <v>2</v>
      </c>
      <c r="G53" s="355">
        <v>36</v>
      </c>
      <c r="H53" s="357">
        <v>2</v>
      </c>
      <c r="I53" s="373" t="s">
        <v>83</v>
      </c>
      <c r="J53" s="412"/>
      <c r="K53" s="414" t="str">
        <f t="shared" si="43"/>
        <v/>
      </c>
      <c r="L53" s="418"/>
      <c r="M53" s="414" t="str">
        <f t="shared" si="44"/>
        <v/>
      </c>
      <c r="N53" s="418"/>
      <c r="O53" s="420"/>
      <c r="P53" s="412"/>
      <c r="Q53" s="414" t="str">
        <f t="shared" si="45"/>
        <v/>
      </c>
      <c r="R53" s="418"/>
      <c r="S53" s="414" t="str">
        <f t="shared" si="46"/>
        <v/>
      </c>
      <c r="T53" s="418"/>
      <c r="U53" s="420"/>
      <c r="V53" s="412"/>
      <c r="W53" s="414" t="str">
        <f t="shared" si="47"/>
        <v/>
      </c>
      <c r="X53" s="418"/>
      <c r="Y53" s="414" t="str">
        <f t="shared" si="48"/>
        <v/>
      </c>
      <c r="Z53" s="418"/>
      <c r="AA53" s="420"/>
      <c r="AB53" s="412"/>
      <c r="AC53" s="414" t="str">
        <f t="shared" si="49"/>
        <v/>
      </c>
      <c r="AD53" s="418"/>
      <c r="AE53" s="414" t="str">
        <f t="shared" si="50"/>
        <v/>
      </c>
      <c r="AF53" s="418"/>
      <c r="AG53" s="420"/>
      <c r="AH53" s="412"/>
      <c r="AI53" s="414" t="str">
        <f t="shared" si="51"/>
        <v/>
      </c>
      <c r="AJ53" s="418"/>
      <c r="AK53" s="414" t="str">
        <f t="shared" si="52"/>
        <v/>
      </c>
      <c r="AL53" s="418"/>
      <c r="AM53" s="420"/>
      <c r="AN53" s="445">
        <f t="shared" si="53"/>
        <v>1</v>
      </c>
      <c r="AO53" s="443">
        <f t="shared" si="54"/>
        <v>15</v>
      </c>
      <c r="AP53" s="443">
        <f t="shared" si="55"/>
        <v>2</v>
      </c>
      <c r="AQ53" s="443">
        <f t="shared" si="56"/>
        <v>30</v>
      </c>
      <c r="AR53" s="443">
        <f t="shared" si="57"/>
        <v>2</v>
      </c>
      <c r="AS53" s="443">
        <f t="shared" si="58"/>
        <v>3</v>
      </c>
    </row>
    <row r="54" spans="1:45" s="78" customFormat="1" ht="15.75" customHeight="1">
      <c r="A54" s="280" t="s">
        <v>248</v>
      </c>
      <c r="B54" s="15" t="s">
        <v>134</v>
      </c>
      <c r="C54" s="275" t="s">
        <v>230</v>
      </c>
      <c r="D54" s="354"/>
      <c r="E54" s="356"/>
      <c r="F54" s="358"/>
      <c r="G54" s="356"/>
      <c r="H54" s="358"/>
      <c r="I54" s="372"/>
      <c r="J54" s="413"/>
      <c r="K54" s="415"/>
      <c r="L54" s="419"/>
      <c r="M54" s="415"/>
      <c r="N54" s="419"/>
      <c r="O54" s="421"/>
      <c r="P54" s="413"/>
      <c r="Q54" s="415"/>
      <c r="R54" s="419"/>
      <c r="S54" s="415"/>
      <c r="T54" s="419"/>
      <c r="U54" s="421"/>
      <c r="V54" s="413"/>
      <c r="W54" s="415"/>
      <c r="X54" s="419"/>
      <c r="Y54" s="415"/>
      <c r="Z54" s="419"/>
      <c r="AA54" s="421"/>
      <c r="AB54" s="413"/>
      <c r="AC54" s="415"/>
      <c r="AD54" s="419"/>
      <c r="AE54" s="415"/>
      <c r="AF54" s="419"/>
      <c r="AG54" s="421"/>
      <c r="AH54" s="413"/>
      <c r="AI54" s="415"/>
      <c r="AJ54" s="419"/>
      <c r="AK54" s="415"/>
      <c r="AL54" s="419"/>
      <c r="AM54" s="421"/>
      <c r="AN54" s="446" t="str">
        <f t="shared" si="53"/>
        <v/>
      </c>
      <c r="AO54" s="444" t="str">
        <f t="shared" si="54"/>
        <v/>
      </c>
      <c r="AP54" s="444" t="str">
        <f t="shared" si="55"/>
        <v/>
      </c>
      <c r="AQ54" s="444" t="str">
        <f t="shared" si="56"/>
        <v/>
      </c>
      <c r="AR54" s="444" t="str">
        <f t="shared" si="57"/>
        <v/>
      </c>
      <c r="AS54" s="444" t="str">
        <f t="shared" si="58"/>
        <v/>
      </c>
    </row>
    <row r="55" spans="1:45" s="78" customFormat="1" ht="15.75" customHeight="1">
      <c r="A55" s="280" t="s">
        <v>294</v>
      </c>
      <c r="B55" s="15" t="s">
        <v>134</v>
      </c>
      <c r="C55" s="275" t="s">
        <v>223</v>
      </c>
      <c r="D55" s="412"/>
      <c r="E55" s="355" t="str">
        <f>IF(D55*15=0,"",D55*15)</f>
        <v/>
      </c>
      <c r="F55" s="357">
        <v>4</v>
      </c>
      <c r="G55" s="355">
        <v>54</v>
      </c>
      <c r="H55" s="357">
        <v>2</v>
      </c>
      <c r="I55" s="373" t="s">
        <v>83</v>
      </c>
      <c r="J55" s="412"/>
      <c r="K55" s="414" t="str">
        <f t="shared" si="43"/>
        <v/>
      </c>
      <c r="L55" s="418"/>
      <c r="M55" s="414" t="str">
        <f t="shared" si="44"/>
        <v/>
      </c>
      <c r="N55" s="418"/>
      <c r="O55" s="420"/>
      <c r="P55" s="412"/>
      <c r="Q55" s="414" t="str">
        <f t="shared" si="45"/>
        <v/>
      </c>
      <c r="R55" s="418"/>
      <c r="S55" s="414" t="str">
        <f t="shared" si="46"/>
        <v/>
      </c>
      <c r="T55" s="418"/>
      <c r="U55" s="420"/>
      <c r="V55" s="412"/>
      <c r="W55" s="414" t="str">
        <f t="shared" si="47"/>
        <v/>
      </c>
      <c r="X55" s="418"/>
      <c r="Y55" s="414" t="str">
        <f t="shared" si="48"/>
        <v/>
      </c>
      <c r="Z55" s="418"/>
      <c r="AA55" s="420"/>
      <c r="AB55" s="412"/>
      <c r="AC55" s="414" t="str">
        <f t="shared" si="49"/>
        <v/>
      </c>
      <c r="AD55" s="418"/>
      <c r="AE55" s="414" t="str">
        <f t="shared" si="50"/>
        <v/>
      </c>
      <c r="AF55" s="418"/>
      <c r="AG55" s="420"/>
      <c r="AH55" s="412"/>
      <c r="AI55" s="414" t="str">
        <f t="shared" si="51"/>
        <v/>
      </c>
      <c r="AJ55" s="418"/>
      <c r="AK55" s="414" t="str">
        <f t="shared" si="52"/>
        <v/>
      </c>
      <c r="AL55" s="458"/>
      <c r="AM55" s="420"/>
      <c r="AN55" s="445" t="str">
        <f t="shared" si="53"/>
        <v/>
      </c>
      <c r="AO55" s="443" t="str">
        <f t="shared" si="54"/>
        <v/>
      </c>
      <c r="AP55" s="443">
        <f t="shared" si="55"/>
        <v>4</v>
      </c>
      <c r="AQ55" s="443">
        <f t="shared" si="56"/>
        <v>60</v>
      </c>
      <c r="AR55" s="443">
        <f t="shared" si="57"/>
        <v>2</v>
      </c>
      <c r="AS55" s="443">
        <f t="shared" si="58"/>
        <v>4</v>
      </c>
    </row>
    <row r="56" spans="1:45" s="78" customFormat="1" ht="15.75" customHeight="1" thickBot="1">
      <c r="A56" s="280" t="s">
        <v>249</v>
      </c>
      <c r="B56" s="15" t="s">
        <v>134</v>
      </c>
      <c r="C56" s="275" t="s">
        <v>231</v>
      </c>
      <c r="D56" s="413"/>
      <c r="E56" s="356"/>
      <c r="F56" s="358"/>
      <c r="G56" s="356"/>
      <c r="H56" s="358"/>
      <c r="I56" s="372"/>
      <c r="J56" s="413"/>
      <c r="K56" s="415"/>
      <c r="L56" s="419"/>
      <c r="M56" s="415"/>
      <c r="N56" s="419"/>
      <c r="O56" s="421"/>
      <c r="P56" s="413"/>
      <c r="Q56" s="415"/>
      <c r="R56" s="419"/>
      <c r="S56" s="415"/>
      <c r="T56" s="419"/>
      <c r="U56" s="421"/>
      <c r="V56" s="413"/>
      <c r="W56" s="415"/>
      <c r="X56" s="419"/>
      <c r="Y56" s="415"/>
      <c r="Z56" s="419"/>
      <c r="AA56" s="421"/>
      <c r="AB56" s="413"/>
      <c r="AC56" s="415"/>
      <c r="AD56" s="419"/>
      <c r="AE56" s="415"/>
      <c r="AF56" s="419"/>
      <c r="AG56" s="421"/>
      <c r="AH56" s="413"/>
      <c r="AI56" s="415"/>
      <c r="AJ56" s="419"/>
      <c r="AK56" s="415"/>
      <c r="AL56" s="459"/>
      <c r="AM56" s="421"/>
      <c r="AN56" s="446" t="str">
        <f t="shared" si="53"/>
        <v/>
      </c>
      <c r="AO56" s="444" t="str">
        <f t="shared" si="54"/>
        <v/>
      </c>
      <c r="AP56" s="444" t="str">
        <f t="shared" si="55"/>
        <v/>
      </c>
      <c r="AQ56" s="444" t="str">
        <f t="shared" si="56"/>
        <v/>
      </c>
      <c r="AR56" s="444" t="str">
        <f t="shared" si="57"/>
        <v/>
      </c>
      <c r="AS56" s="444" t="str">
        <f t="shared" si="58"/>
        <v/>
      </c>
    </row>
    <row r="57" spans="1:45" s="78" customFormat="1" ht="15.75" hidden="1" customHeight="1">
      <c r="A57" s="288"/>
      <c r="B57" s="190"/>
      <c r="C57" s="115"/>
      <c r="D57" s="194"/>
      <c r="E57" s="81" t="str">
        <f t="shared" ref="E57:E59" si="59">IF(D57*15=0,"",D57*15)</f>
        <v/>
      </c>
      <c r="F57" s="190"/>
      <c r="G57" s="81" t="str">
        <f t="shared" ref="G57:G59" si="60">IF(F57*15=0,"",F57*15)</f>
        <v/>
      </c>
      <c r="H57" s="190"/>
      <c r="I57" s="191"/>
      <c r="J57" s="192"/>
      <c r="K57" s="81" t="str">
        <f>IF(J57*15=0,"",J57*15)</f>
        <v/>
      </c>
      <c r="L57" s="190"/>
      <c r="M57" s="81" t="str">
        <f>IF(L57*15=0,"",L57*15)</f>
        <v/>
      </c>
      <c r="N57" s="190"/>
      <c r="O57" s="193"/>
      <c r="P57" s="194"/>
      <c r="Q57" s="81" t="str">
        <f>IF(P57*15=0,"",P57*15)</f>
        <v/>
      </c>
      <c r="R57" s="190"/>
      <c r="S57" s="81" t="str">
        <f>IF(R57*15=0,"",R57*15)</f>
        <v/>
      </c>
      <c r="T57" s="190"/>
      <c r="U57" s="191"/>
      <c r="V57" s="192"/>
      <c r="W57" s="81" t="str">
        <f>IF(V57*15=0,"",V57*15)</f>
        <v/>
      </c>
      <c r="X57" s="190"/>
      <c r="Y57" s="81" t="str">
        <f>IF(X57*15=0,"",X57*15)</f>
        <v/>
      </c>
      <c r="Z57" s="190"/>
      <c r="AA57" s="193"/>
      <c r="AB57" s="192"/>
      <c r="AC57" s="81" t="str">
        <f>IF(AB57*15=0,"",AB57*15)</f>
        <v/>
      </c>
      <c r="AD57" s="190"/>
      <c r="AE57" s="81" t="str">
        <f>IF(AD57*15=0,"",AD57*15)</f>
        <v/>
      </c>
      <c r="AF57" s="190"/>
      <c r="AG57" s="193"/>
      <c r="AH57" s="194"/>
      <c r="AI57" s="81" t="str">
        <f>IF(AH57*15=0,"",AH57*15)</f>
        <v/>
      </c>
      <c r="AJ57" s="190"/>
      <c r="AK57" s="81" t="str">
        <f>IF(AJ57*15=0,"",AJ57*15)</f>
        <v/>
      </c>
      <c r="AL57" s="190"/>
      <c r="AM57" s="191"/>
      <c r="AN57" s="195" t="str">
        <f>IF(D57+J57+P57+V57+AB57+AH57=0,"",D57+J57+P57+V57+AB57+AH57)</f>
        <v/>
      </c>
      <c r="AO57" s="81" t="str">
        <f>IF((D57+J57+P57+V57+AB57+AH57)*15=0,"",(D57+J57+P57+V57+AB57+AH57)*15)</f>
        <v/>
      </c>
      <c r="AP57" s="81" t="str">
        <f>IF(F57+L57+R57+X57+AD57+AJ57=0,"",F57+L57+R57+X57+AD57+AJ57)</f>
        <v/>
      </c>
      <c r="AQ57" s="81" t="str">
        <f>IF((F57+L57+R57+X57+AD57+AJ57)*15=0,"",(F57+L57+R57+X57+AD57+AJ57)*15)</f>
        <v/>
      </c>
      <c r="AR57" s="81" t="str">
        <f>IF(H57+N57+T57+Z57+AF57+AL57=0,"",H57+N57+T57+Z57+AF57+AL57)</f>
        <v/>
      </c>
      <c r="AS57" s="196" t="str">
        <f>IF(D57+F57+J57+L57+P57+R57+V57+X57+AB57+AD57+AH57+AJ57=0,"",D57+F57+J57+L57+P57+R57+V57+X57+AB57+AD57+AH57+AJ57)</f>
        <v/>
      </c>
    </row>
    <row r="58" spans="1:45" s="78" customFormat="1" ht="15.75" hidden="1" customHeight="1">
      <c r="A58" s="288"/>
      <c r="B58" s="190"/>
      <c r="C58" s="116"/>
      <c r="D58" s="194"/>
      <c r="E58" s="81" t="str">
        <f t="shared" si="59"/>
        <v/>
      </c>
      <c r="F58" s="190"/>
      <c r="G58" s="81" t="str">
        <f t="shared" si="60"/>
        <v/>
      </c>
      <c r="H58" s="190"/>
      <c r="I58" s="191"/>
      <c r="J58" s="192"/>
      <c r="K58" s="81" t="str">
        <f>IF(J58*15=0,"",J58*15)</f>
        <v/>
      </c>
      <c r="L58" s="190"/>
      <c r="M58" s="81" t="str">
        <f>IF(L58*15=0,"",L58*15)</f>
        <v/>
      </c>
      <c r="N58" s="190"/>
      <c r="O58" s="193"/>
      <c r="P58" s="194"/>
      <c r="Q58" s="81" t="str">
        <f>IF(P58*15=0,"",P58*15)</f>
        <v/>
      </c>
      <c r="R58" s="190"/>
      <c r="S58" s="81" t="str">
        <f>IF(R58*15=0,"",R58*15)</f>
        <v/>
      </c>
      <c r="T58" s="190"/>
      <c r="U58" s="191"/>
      <c r="V58" s="192"/>
      <c r="W58" s="81" t="str">
        <f>IF(V58*15=0,"",V58*15)</f>
        <v/>
      </c>
      <c r="X58" s="190"/>
      <c r="Y58" s="81" t="str">
        <f>IF(X58*15=0,"",X58*15)</f>
        <v/>
      </c>
      <c r="Z58" s="190"/>
      <c r="AA58" s="193"/>
      <c r="AB58" s="192"/>
      <c r="AC58" s="81" t="str">
        <f>IF(AB58*15=0,"",AB58*15)</f>
        <v/>
      </c>
      <c r="AD58" s="190"/>
      <c r="AE58" s="81" t="str">
        <f>IF(AD58*15=0,"",AD58*15)</f>
        <v/>
      </c>
      <c r="AF58" s="190"/>
      <c r="AG58" s="193"/>
      <c r="AH58" s="194"/>
      <c r="AI58" s="81" t="str">
        <f>IF(AH58*15=0,"",AH58*15)</f>
        <v/>
      </c>
      <c r="AJ58" s="190"/>
      <c r="AK58" s="81" t="str">
        <f>IF(AJ58*15=0,"",AJ58*15)</f>
        <v/>
      </c>
      <c r="AL58" s="190"/>
      <c r="AM58" s="191"/>
      <c r="AN58" s="195" t="str">
        <f>IF(D58+J58+P58+V58+AB58+AH58=0,"",D58+J58+P58+V58+AB58+AH58)</f>
        <v/>
      </c>
      <c r="AO58" s="81" t="str">
        <f>IF((D58+J58+P58+V58+AB58+AH58)*15=0,"",(D58+J58+P58+V58+AB58+AH58)*15)</f>
        <v/>
      </c>
      <c r="AP58" s="81" t="str">
        <f>IF(F58+L58+R58+X58+AD58+AJ58=0,"",F58+L58+R58+X58+AD58+AJ58)</f>
        <v/>
      </c>
      <c r="AQ58" s="81" t="str">
        <f>IF((F58+L58+R58+X58+AD58+AJ58)*15=0,"",(F58+L58+R58+X58+AD58+AJ58)*15)</f>
        <v/>
      </c>
      <c r="AR58" s="81" t="str">
        <f>IF(H58+N58+T58+Z58+AF58+AL58=0,"",H58+N58+T58+Z58+AF58+AL58)</f>
        <v/>
      </c>
      <c r="AS58" s="196" t="str">
        <f>IF(D58+F58+J58+L58+P58+R58+V58+X58+AB58+AD58+AH58+AJ58=0,"",D58+F58+J58+L58+P58+R58+V58+X58+AB58+AD58+AH58+AJ58)</f>
        <v/>
      </c>
    </row>
    <row r="59" spans="1:45" s="78" customFormat="1" ht="15.75" hidden="1" customHeight="1" thickBot="1">
      <c r="A59" s="288"/>
      <c r="B59" s="190"/>
      <c r="C59" s="116"/>
      <c r="D59" s="194"/>
      <c r="E59" s="81" t="str">
        <f t="shared" si="59"/>
        <v/>
      </c>
      <c r="F59" s="190"/>
      <c r="G59" s="81" t="str">
        <f t="shared" si="60"/>
        <v/>
      </c>
      <c r="H59" s="190"/>
      <c r="I59" s="191"/>
      <c r="J59" s="192"/>
      <c r="K59" s="81" t="str">
        <f>IF(J59*15=0,"",J59*15)</f>
        <v/>
      </c>
      <c r="L59" s="190"/>
      <c r="M59" s="81" t="str">
        <f>IF(L59*15=0,"",L59*15)</f>
        <v/>
      </c>
      <c r="N59" s="190"/>
      <c r="O59" s="193"/>
      <c r="P59" s="194"/>
      <c r="Q59" s="81" t="str">
        <f>IF(P59*15=0,"",P59*15)</f>
        <v/>
      </c>
      <c r="R59" s="190"/>
      <c r="S59" s="81" t="str">
        <f>IF(R59*15=0,"",R59*15)</f>
        <v/>
      </c>
      <c r="T59" s="190"/>
      <c r="U59" s="191"/>
      <c r="V59" s="192"/>
      <c r="W59" s="81" t="str">
        <f>IF(V59*15=0,"",V59*15)</f>
        <v/>
      </c>
      <c r="X59" s="190"/>
      <c r="Y59" s="81" t="str">
        <f>IF(X59*15=0,"",X59*15)</f>
        <v/>
      </c>
      <c r="Z59" s="190"/>
      <c r="AA59" s="193"/>
      <c r="AB59" s="192"/>
      <c r="AC59" s="81" t="str">
        <f>IF(AB59*15=0,"",AB59*15)</f>
        <v/>
      </c>
      <c r="AD59" s="190"/>
      <c r="AE59" s="81" t="str">
        <f>IF(AD59*15=0,"",AD59*15)</f>
        <v/>
      </c>
      <c r="AF59" s="190"/>
      <c r="AG59" s="193"/>
      <c r="AH59" s="194"/>
      <c r="AI59" s="81" t="str">
        <f>IF(AH59*15=0,"",AH59*15)</f>
        <v/>
      </c>
      <c r="AJ59" s="190"/>
      <c r="AK59" s="81" t="str">
        <f>IF(AJ59*15=0,"",AJ59*15)</f>
        <v/>
      </c>
      <c r="AL59" s="190"/>
      <c r="AM59" s="191"/>
      <c r="AN59" s="195" t="str">
        <f>IF(D59+J59+P59+V59+AB59+AH59=0,"",D59+J59+P59+V59+AB59+AH59)</f>
        <v/>
      </c>
      <c r="AO59" s="81" t="str">
        <f>IF((D59+J59+P59+V59+AB59+AH59)*15=0,"",(D59+J59+P59+V59+AB59+AH59)*15)</f>
        <v/>
      </c>
      <c r="AP59" s="81" t="str">
        <f>IF(F59+L59+R59+X59+AD59+AJ59=0,"",F59+L59+R59+X59+AD59+AJ59)</f>
        <v/>
      </c>
      <c r="AQ59" s="81" t="str">
        <f>IF((F59+L59+R59+X59+AD59+AJ59)*15=0,"",(F59+L59+R59+X59+AD59+AJ59)*15)</f>
        <v/>
      </c>
      <c r="AR59" s="81" t="str">
        <f>IF(H59+N59+T59+Z59+AF59+AL59=0,"",H59+N59+T59+Z59+AF59+AL59)</f>
        <v/>
      </c>
      <c r="AS59" s="196" t="str">
        <f>IF(D59+F59+J59+L59+P59+R59+V59+X59+AB59+AD59+AH59+AJ59=0,"",D59+F59+J59+L59+P59+R59+V59+X59+AB59+AD59+AH59+AJ59)</f>
        <v/>
      </c>
    </row>
    <row r="60" spans="1:45" s="10" customFormat="1" ht="15.75" customHeight="1" thickBot="1">
      <c r="A60" s="281"/>
      <c r="B60" s="148"/>
      <c r="C60" s="197" t="s">
        <v>63</v>
      </c>
      <c r="D60" s="154">
        <f>IF(SUM(D49:D59)=0,"",SUM(D49:D59))</f>
        <v>5</v>
      </c>
      <c r="E60" s="21">
        <f>IF(SUM(D49:D59)=0,"",SUM(D49:D59)*15)</f>
        <v>75</v>
      </c>
      <c r="F60" s="21">
        <f>IF(SUM(F49:F59)=0,"",SUM(F49:F59))</f>
        <v>8</v>
      </c>
      <c r="G60" s="21">
        <f>IF(SUM(F49:F59)=0,"",SUM(F49:F59)*15)</f>
        <v>120</v>
      </c>
      <c r="H60" s="151">
        <f>IF(SUM(H49:H59)=0,"",SUM(H49:H59))</f>
        <v>8</v>
      </c>
      <c r="I60" s="198">
        <f>IF(SUM(D49:D59)+SUM(F49:F59)=0,"",SUM(D49:D59)+SUM(F49:F59))</f>
        <v>13</v>
      </c>
      <c r="J60" s="150" t="str">
        <f>IF(SUM(J49:J59)=0,"",SUM(J49:J59))</f>
        <v/>
      </c>
      <c r="K60" s="21" t="str">
        <f>IF(SUM(J49:J59)=0,"",SUM(J49:J59)*15)</f>
        <v/>
      </c>
      <c r="L60" s="21" t="str">
        <f>IF(SUM(L49:L59)=0,"",SUM(L49:L59))</f>
        <v/>
      </c>
      <c r="M60" s="21" t="str">
        <f>IF(SUM(L49:L59)=0,"",SUM(L49:L59)*15)</f>
        <v/>
      </c>
      <c r="N60" s="151" t="str">
        <f>IF(SUM(N49:N59)=0,"",SUM(N49:N59))</f>
        <v/>
      </c>
      <c r="O60" s="199" t="str">
        <f>IF(SUM(J49:J59)+SUM(L49:L59)=0,"",SUM(J49:J59)+SUM(L49:L59))</f>
        <v/>
      </c>
      <c r="P60" s="154" t="str">
        <f>IF(SUM(P49:P59)=0,"",SUM(P49:P59))</f>
        <v/>
      </c>
      <c r="Q60" s="21" t="str">
        <f>IF(SUM(P49:P59)=0,"",SUM(P49:P59)*15)</f>
        <v/>
      </c>
      <c r="R60" s="21" t="str">
        <f>IF(SUM(R49:R59)=0,"",SUM(R49:R59))</f>
        <v/>
      </c>
      <c r="S60" s="21" t="str">
        <f>IF(SUM(R49:R59)=0,"",SUM(R49:R59)*15)</f>
        <v/>
      </c>
      <c r="T60" s="151" t="str">
        <f>IF(SUM(T49:T59)=0,"",SUM(T49:T59))</f>
        <v/>
      </c>
      <c r="U60" s="198" t="str">
        <f>IF(SUM(P49:P59)+SUM(R49:R59)=0,"",SUM(P49:P59)+SUM(R49:R59))</f>
        <v/>
      </c>
      <c r="V60" s="150" t="str">
        <f>IF(SUM(V49:V59)=0,"",SUM(V49:V59))</f>
        <v/>
      </c>
      <c r="W60" s="21" t="str">
        <f>IF(SUM(V49:V59)=0,"",SUM(V49:V59)*15)</f>
        <v/>
      </c>
      <c r="X60" s="21" t="str">
        <f>IF(SUM(X49:X59)=0,"",SUM(X49:X59))</f>
        <v/>
      </c>
      <c r="Y60" s="21" t="str">
        <f>IF(SUM(X49:X59)=0,"",SUM(X49:X59)*15)</f>
        <v/>
      </c>
      <c r="Z60" s="151" t="str">
        <f>IF(SUM(Z49:Z59)=0,"",SUM(Z49:Z59))</f>
        <v/>
      </c>
      <c r="AA60" s="199" t="str">
        <f>IF(SUM(V49:V59)+SUM(X49:X59)=0,"",SUM(V49:V59)+SUM(X49:X59))</f>
        <v/>
      </c>
      <c r="AB60" s="150" t="str">
        <f>IF(SUM(AB49:AB59)=0,"",SUM(AB49:AB59))</f>
        <v/>
      </c>
      <c r="AC60" s="21" t="str">
        <f>IF(SUM(AB49:AB59)=0,"",SUM(AB49:AB59)*15)</f>
        <v/>
      </c>
      <c r="AD60" s="21" t="str">
        <f>IF(SUM(AD49:AD59)=0,"",SUM(AD49:AD59))</f>
        <v/>
      </c>
      <c r="AE60" s="21" t="str">
        <f>IF(SUM(AD49:AD59)=0,"",SUM(AD49:AD59)*15)</f>
        <v/>
      </c>
      <c r="AF60" s="151" t="str">
        <f>IF(SUM(AF49:AF59)=0,"",SUM(AF49:AF59))</f>
        <v/>
      </c>
      <c r="AG60" s="199" t="str">
        <f>IF(SUM(AB49:AB59)+SUM(AD49:AD59)=0,"",SUM(AB49:AB59)+SUM(AD49:AD59))</f>
        <v/>
      </c>
      <c r="AH60" s="154" t="str">
        <f>IF(SUM(AH49:AH59)=0,"",SUM(AH49:AH59))</f>
        <v/>
      </c>
      <c r="AI60" s="21" t="str">
        <f>IF(SUM(AH49:AH59)=0,"",SUM(AH49:AH59)*15)</f>
        <v/>
      </c>
      <c r="AJ60" s="21" t="str">
        <f>IF(SUM(AJ49:AJ59)=0,"",SUM(AJ49:AJ59))</f>
        <v/>
      </c>
      <c r="AK60" s="21" t="str">
        <f>IF(SUM(AJ49:AJ59)=0,"",SUM(AJ49:AJ59)*15)</f>
        <v/>
      </c>
      <c r="AL60" s="151" t="str">
        <f>IF(SUM(AL49:AL59)=0,"",SUM(AL49:AL59))</f>
        <v/>
      </c>
      <c r="AM60" s="198" t="str">
        <f>IF(SUM(AH49:AH59)+SUM(AJ49:AJ59)=0,"",SUM(AH49:AH59)+SUM(AJ49:AJ59))</f>
        <v/>
      </c>
      <c r="AN60" s="157">
        <f>IF(SUM(AN49:AN59)=0,"",SUM(AN49:AN59))</f>
        <v>5</v>
      </c>
      <c r="AO60" s="21">
        <f>IF(SUM(AN49:AN59)=0,"",SUM(AN49:AN59)*15)</f>
        <v>75</v>
      </c>
      <c r="AP60" s="21">
        <f>IF(SUM(AP49:AP59)=0,"",SUM(AP49:AP59))</f>
        <v>8</v>
      </c>
      <c r="AQ60" s="21">
        <f>IF(SUM(AP49:AP59)=0,"",SUM(AP49:AP59)*15)</f>
        <v>120</v>
      </c>
      <c r="AR60" s="151">
        <f>IF(SUM(AR49:AR59)=0,"",SUM(AR49:AR59))</f>
        <v>8</v>
      </c>
      <c r="AS60" s="158">
        <f>IF(SUM(AS49:AS59)=0,"",SUM(AS49:AS59))</f>
        <v>13</v>
      </c>
    </row>
    <row r="61" spans="1:45" s="10" customFormat="1" ht="15.75" customHeight="1" thickBot="1">
      <c r="A61" s="289"/>
      <c r="B61" s="159"/>
      <c r="C61" s="200" t="s">
        <v>64</v>
      </c>
      <c r="D61" s="201">
        <f>IF(SUM(D29:D46)+SUM(D49:D59)=0,"",SUM(D29:D46)+SUM(D49:D59))</f>
        <v>9</v>
      </c>
      <c r="E61" s="80">
        <f>IF((SUM(D29:D46)+SUM(D49:D59))=0,"",(SUM(D29:D46)+SUM(D49:D59))*15)</f>
        <v>135</v>
      </c>
      <c r="F61" s="80">
        <f>IF(SUM(F29:F46)+SUM(F49:F59)=0,"",SUM(F29:F46)+SUM(F49:F59))</f>
        <v>14</v>
      </c>
      <c r="G61" s="80">
        <f>IF((SUM(F29:F46)+SUM(F49:F59))=0,"",(SUM(F29:F46)+SUM(F49:F59))*15)</f>
        <v>210</v>
      </c>
      <c r="H61" s="202">
        <f>IF(SUM(H29:H46)+SUM(H49:H59)=0,"",SUM(H29:H46)+SUM(H49:H59))</f>
        <v>20</v>
      </c>
      <c r="I61" s="203">
        <f>IF(SUM(D29:D46)+SUM(D49:D59)+SUM(F29:F46)+SUM(F49:F59)=0,"",SUM(D29:D46)+SUM(D49:D59)+SUM(F29:F46)+SUM(F49:F59))</f>
        <v>23</v>
      </c>
      <c r="J61" s="204">
        <f>IF(SUM(J29:J46)+SUM(J49:J59)=0,"",SUM(J29:J46)+SUM(J49:J59))</f>
        <v>5</v>
      </c>
      <c r="K61" s="82">
        <f>IF((SUM(J29:J46)+SUM(J49:J59))=0,"",(SUM(J29:J46)+SUM(J49:J59))*15)</f>
        <v>75</v>
      </c>
      <c r="L61" s="82">
        <f>IF(SUM(L29:L46)+SUM(L49:L59)=0,"",SUM(L29:L46)+SUM(L49:L59))</f>
        <v>9</v>
      </c>
      <c r="M61" s="82">
        <f>IF((SUM(L29:L46)+SUM(L49:L59))=0,"",(SUM(L29:L46)+SUM(L49:L59))*15)</f>
        <v>135</v>
      </c>
      <c r="N61" s="82">
        <f>IF(SUM(N29:N46)+SUM(N49:N59)=0,"",SUM(N29:N46)+SUM(N49:N59))</f>
        <v>20</v>
      </c>
      <c r="O61" s="205">
        <f>IF(SUM(J29:J46)+SUM(J49:J59)+SUM(L29:L46)+SUM(L49:L59)=0,"",SUM(J29:J46)+SUM(J49:J59)+SUM(L29:L46)+SUM(L49:L59))</f>
        <v>14</v>
      </c>
      <c r="P61" s="201">
        <f>IF(SUM(P29:P46)+SUM(P49:P59)=0,"",SUM(P29:P46)+SUM(P49:P59))</f>
        <v>5</v>
      </c>
      <c r="Q61" s="80">
        <f>IF((SUM(P29:P46)+SUM(P49:P59))=0,"",(SUM(P29:P46)+SUM(P49:P59))*15)</f>
        <v>75</v>
      </c>
      <c r="R61" s="80">
        <f>IF(SUM(R29:R46)+SUM(R49:R59)=0,"",SUM(R29:R46)+SUM(R49:R59))</f>
        <v>5</v>
      </c>
      <c r="S61" s="80">
        <f>IF((SUM(R29:R46)+SUM(R49:R59))=0,"",(SUM(R29:R46)+SUM(R49:R59))*15)</f>
        <v>75</v>
      </c>
      <c r="T61" s="80">
        <f>IF(SUM(T29:T46)+SUM(T49:T59)=0,"",SUM(T29:T46)+SUM(T49:T59))</f>
        <v>20</v>
      </c>
      <c r="U61" s="206">
        <f>IF(SUM(P29:P46)+SUM(P49:P59)+SUM(R29:R46)+SUM(R49:R59)=0,"",SUM(P29:P46)+SUM(P49:P59)+SUM(R29:R46)+SUM(R49:R59))</f>
        <v>10</v>
      </c>
      <c r="V61" s="204">
        <f>IF(SUM(V29:V46)+SUM(V49:V59)=0,"",SUM(V29:V46)+SUM(V49:V59))</f>
        <v>5</v>
      </c>
      <c r="W61" s="82">
        <f>IF((SUM(V29:V46)+SUM(V49:V59))=0,"",(SUM(V29:V46)+SUM(V49:V59))*15)</f>
        <v>75</v>
      </c>
      <c r="X61" s="82">
        <f>IF(SUM(X29:X46)+SUM(X49:X59)=0,"",SUM(X29:X46)+SUM(X49:X59))</f>
        <v>2</v>
      </c>
      <c r="Y61" s="82">
        <f>IF((SUM(X29:X46)+SUM(X49:X59))=0,"",(SUM(X29:X46)+SUM(X49:X59))*15)</f>
        <v>30</v>
      </c>
      <c r="Z61" s="82">
        <f>IF(SUM(Z29:Z46)+SUM(Z49:Z59)=0,"",SUM(Z29:Z46)+SUM(Z49:Z59))</f>
        <v>8</v>
      </c>
      <c r="AA61" s="205">
        <f>IF(SUM(V29:V46)+SUM(V49:V59)+SUM(X29:X46)+SUM(X49:X59)=0,"",SUM(V29:V46)+SUM(V49:V59)+SUM(X29:X46)+SUM(X49:X59))</f>
        <v>7</v>
      </c>
      <c r="AB61" s="204">
        <f>IF(SUM(AB29:AB46)+SUM(AB49:AB59)=0,"",SUM(AB29:AB46)+SUM(AB49:AB59))</f>
        <v>4</v>
      </c>
      <c r="AC61" s="82">
        <f>IF((SUM(AB29:AB46)+SUM(AB49:AB59))=0,"",(SUM(AB29:AB46)+SUM(AB49:AB59))*15)</f>
        <v>60</v>
      </c>
      <c r="AD61" s="82">
        <f>IF(SUM(AD29:AD46)+SUM(AD49:AD59)=0,"",SUM(AD29:AD46)+SUM(AD49:AD59))</f>
        <v>2</v>
      </c>
      <c r="AE61" s="82">
        <f>IF((SUM(AD29:AD46)+SUM(AD49:AD59))=0,"",(SUM(AD29:AD46)+SUM(AD49:AD59))*15)</f>
        <v>30</v>
      </c>
      <c r="AF61" s="82">
        <f>IF(SUM(AF29:AF46)+SUM(AF49:AF59)=0,"",SUM(AF29:AF46)+SUM(AF49:AF59))</f>
        <v>10</v>
      </c>
      <c r="AG61" s="205">
        <f>IF(SUM(AB29:AB46)+SUM(AB49:AB59)+SUM(AD29:AD46)+SUM(AD49:AD59)=0,"",SUM(AB29:AB46)+SUM(AB49:AB59)+SUM(AD29:AD46)+SUM(AD49:AD59))</f>
        <v>6</v>
      </c>
      <c r="AH61" s="201" t="str">
        <f>IF(SUM(AH29:AH46)+SUM(AH49:AH59)=0,"",SUM(AH29:AH46)+SUM(AH49:AH59))</f>
        <v/>
      </c>
      <c r="AI61" s="80" t="str">
        <f>IF((SUM(AH29:AH46)+SUM(AH49:AH59))=0,"",(SUM(AH29:AH46)+SUM(AH49:AH59))*15)</f>
        <v/>
      </c>
      <c r="AJ61" s="80" t="str">
        <f>IF(SUM(AJ29:AJ46)+SUM(AJ49:AJ59)=0,"",SUM(AJ29:AJ46)+SUM(AJ49:AJ59))</f>
        <v/>
      </c>
      <c r="AK61" s="80" t="str">
        <f>IF((SUM(AJ29:AJ46)+SUM(AJ49:AJ59))=0,"",(SUM(AJ29:AJ46)+SUM(AJ49:AJ59))*15)</f>
        <v/>
      </c>
      <c r="AL61" s="80" t="str">
        <f>IF(SUM(AL29:AL46)+SUM(AL49:AL59)=0,"",SUM(AL29:AL46)+SUM(AL49:AL59))</f>
        <v/>
      </c>
      <c r="AM61" s="206" t="str">
        <f>IF(SUM(AH29:AH46)+SUM(AH49:AH59)+SUM(AJ29:AJ46)+SUM(AJ49:AJ59)=0,"",SUM(AH29:AH46)+SUM(AH49:AH59)+SUM(AJ29:AJ46)+SUM(AJ49:AJ59))</f>
        <v/>
      </c>
      <c r="AN61" s="207">
        <f>IF(SUM(AN29:AN46)+SUM(AN49:AN59)=0,"",SUM(AN29:AN46)+SUM(AN49:AN59))</f>
        <v>28</v>
      </c>
      <c r="AO61" s="82">
        <f>IF((SUM(AN29:AN46)+SUM(AN49:AN59))=0,"",(SUM(AN29:AN46)+SUM(AN49:AN59))*15)</f>
        <v>420</v>
      </c>
      <c r="AP61" s="82">
        <f>IF(SUM(AP29:AP46)+SUM(AP49:AP59)=0,"",SUM(AP29:AP46)+SUM(AP49:AP59))</f>
        <v>32</v>
      </c>
      <c r="AQ61" s="82">
        <f>IF((SUM(AP29:AP46)+SUM(AP49:AP59))=0,"",(SUM(AP29:AP46)+SUM(AP49:AP59))*15)</f>
        <v>480</v>
      </c>
      <c r="AR61" s="82">
        <f>IF(SUM(AR29:AR46)+SUM(AR49:AR59)=0,"",SUM(AR29:AR46)+SUM(AR49:AR59))</f>
        <v>78</v>
      </c>
      <c r="AS61" s="208">
        <f>IF(SUM(AS29:AS46)+SUM(AS49:AS59)=0,"",SUM(AS29:AS46)+SUM(AS49:AS59))</f>
        <v>60</v>
      </c>
    </row>
    <row r="62" spans="1:45" s="10" customFormat="1" ht="15.75" customHeight="1" thickTop="1">
      <c r="A62" s="290" t="s">
        <v>9</v>
      </c>
      <c r="B62" s="209"/>
      <c r="C62" s="210" t="s">
        <v>20</v>
      </c>
      <c r="D62" s="211"/>
      <c r="E62" s="212"/>
      <c r="F62" s="211"/>
      <c r="G62" s="212"/>
      <c r="H62" s="211"/>
      <c r="I62" s="213"/>
      <c r="J62" s="211"/>
      <c r="K62" s="212"/>
      <c r="L62" s="211"/>
      <c r="M62" s="212"/>
      <c r="N62" s="211"/>
      <c r="O62" s="213"/>
      <c r="P62" s="211"/>
      <c r="Q62" s="212"/>
      <c r="R62" s="211"/>
      <c r="S62" s="212"/>
      <c r="T62" s="211"/>
      <c r="U62" s="213"/>
      <c r="V62" s="211"/>
      <c r="W62" s="212"/>
      <c r="X62" s="211"/>
      <c r="Y62" s="212"/>
      <c r="Z62" s="211"/>
      <c r="AA62" s="213"/>
      <c r="AB62" s="213"/>
      <c r="AC62" s="213"/>
      <c r="AD62" s="213"/>
      <c r="AE62" s="213"/>
      <c r="AF62" s="213"/>
      <c r="AG62" s="213"/>
      <c r="AH62" s="211"/>
      <c r="AI62" s="212"/>
      <c r="AJ62" s="211"/>
      <c r="AK62" s="212"/>
      <c r="AL62" s="211"/>
      <c r="AM62" s="213"/>
      <c r="AN62" s="214"/>
      <c r="AO62" s="211"/>
      <c r="AP62" s="211"/>
      <c r="AQ62" s="211"/>
      <c r="AR62" s="211"/>
      <c r="AS62" s="215"/>
    </row>
    <row r="63" spans="1:45" ht="15.75" customHeight="1">
      <c r="A63" s="280" t="s">
        <v>157</v>
      </c>
      <c r="B63" s="15" t="s">
        <v>134</v>
      </c>
      <c r="C63" s="13" t="s">
        <v>135</v>
      </c>
      <c r="D63" s="120"/>
      <c r="E63" s="14" t="str">
        <f t="shared" ref="E63:E98" si="61">IF(D63*15=0,"",D63*15)</f>
        <v/>
      </c>
      <c r="F63" s="120"/>
      <c r="G63" s="14" t="str">
        <f t="shared" ref="G63:G98" si="62">IF(F63*15=0,"",F63*15)</f>
        <v/>
      </c>
      <c r="H63" s="120"/>
      <c r="I63" s="128"/>
      <c r="J63" s="121"/>
      <c r="K63" s="14" t="str">
        <f t="shared" ref="K63:K98" si="63">IF(J63*15=0,"",J63*15)</f>
        <v/>
      </c>
      <c r="L63" s="120"/>
      <c r="M63" s="14" t="str">
        <f t="shared" ref="M63:M98" si="64">IF(L63*15=0,"",L63*15)</f>
        <v/>
      </c>
      <c r="N63" s="120"/>
      <c r="O63" s="127"/>
      <c r="P63" s="121">
        <v>1</v>
      </c>
      <c r="Q63" s="14">
        <f t="shared" ref="Q63:Q98" si="65">IF(P63*15=0,"",P63*15)</f>
        <v>15</v>
      </c>
      <c r="R63" s="120">
        <v>1</v>
      </c>
      <c r="S63" s="14">
        <f t="shared" ref="S63:S98" si="66">IF(R63*15=0,"",R63*15)</f>
        <v>15</v>
      </c>
      <c r="T63" s="120">
        <v>2</v>
      </c>
      <c r="U63" s="127" t="s">
        <v>72</v>
      </c>
      <c r="V63" s="121"/>
      <c r="W63" s="14" t="str">
        <f t="shared" ref="W63:W98" si="67">IF(V63*15=0,"",V63*15)</f>
        <v/>
      </c>
      <c r="X63" s="120"/>
      <c r="Y63" s="14" t="str">
        <f t="shared" ref="Y63:Y98" si="68">IF(X63*15=0,"",X63*15)</f>
        <v/>
      </c>
      <c r="Z63" s="120"/>
      <c r="AA63" s="127"/>
      <c r="AB63" s="121"/>
      <c r="AC63" s="14" t="str">
        <f t="shared" ref="AC63:AC98" si="69">IF(AB63*15=0,"",AB63*15)</f>
        <v/>
      </c>
      <c r="AD63" s="120"/>
      <c r="AE63" s="14" t="str">
        <f t="shared" ref="AE63:AE98" si="70">IF(AD63*15=0,"",AD63*15)</f>
        <v/>
      </c>
      <c r="AF63" s="120"/>
      <c r="AG63" s="127"/>
      <c r="AH63" s="120"/>
      <c r="AI63" s="14" t="str">
        <f t="shared" ref="AI63:AI98" si="71">IF(AH63*15=0,"",AH63*15)</f>
        <v/>
      </c>
      <c r="AJ63" s="120"/>
      <c r="AK63" s="14" t="str">
        <f t="shared" ref="AK63:AK98" si="72">IF(AJ63*15=0,"",AJ63*15)</f>
        <v/>
      </c>
      <c r="AL63" s="120"/>
      <c r="AM63" s="120"/>
      <c r="AN63" s="16">
        <f t="shared" ref="AN63:AN98" si="73">IF(D63+J63+P63+V63+AB63+AH63=0,"",D63+J63+P63+V63+AB63+AH63)</f>
        <v>1</v>
      </c>
      <c r="AO63" s="14">
        <f t="shared" ref="AO63:AO98" si="74">IF((D63+J63+P63+V63+AB63+AH63)*15=0,"",(D63+J63+P63+V63+AB63+AH63)*15)</f>
        <v>15</v>
      </c>
      <c r="AP63" s="17">
        <f t="shared" ref="AP63:AP98" si="75">IF(F63+L63+R63+X63+AD63+AJ63=0,"",F63+L63+R63+X63+AD63+AJ63)</f>
        <v>1</v>
      </c>
      <c r="AQ63" s="14">
        <f t="shared" ref="AQ63:AQ98" si="76">IF((F63+L63+R63+X63+AD63+AJ63)*15=0,"",(F63+L63+R63+X63+AD63+AJ63)*15)</f>
        <v>15</v>
      </c>
      <c r="AR63" s="17">
        <f t="shared" ref="AR63:AR98" si="77">IF(H63+N63+T63+Z63+AF63+AL63=0,"",H63+N63+T63+Z63+AF63+AL63)</f>
        <v>2</v>
      </c>
      <c r="AS63" s="18">
        <f t="shared" ref="AS63:AS98" si="78">IF(D63+F63+J63+L63+P63+R63+V63+X63+AB63+AD63+AH63+AJ63=0,"",D63+F63+J63+L63+P63+R63+V63+X63+AB63+AD63+AH63+AJ63)</f>
        <v>2</v>
      </c>
    </row>
    <row r="64" spans="1:45" ht="15.75" customHeight="1">
      <c r="A64" s="280" t="s">
        <v>158</v>
      </c>
      <c r="B64" s="15" t="s">
        <v>134</v>
      </c>
      <c r="C64" s="13" t="s">
        <v>136</v>
      </c>
      <c r="D64" s="120"/>
      <c r="E64" s="14" t="str">
        <f t="shared" si="61"/>
        <v/>
      </c>
      <c r="F64" s="120"/>
      <c r="G64" s="14" t="str">
        <f t="shared" si="62"/>
        <v/>
      </c>
      <c r="H64" s="120"/>
      <c r="I64" s="128"/>
      <c r="J64" s="121"/>
      <c r="K64" s="14" t="str">
        <f t="shared" si="63"/>
        <v/>
      </c>
      <c r="L64" s="120"/>
      <c r="M64" s="14" t="str">
        <f t="shared" si="64"/>
        <v/>
      </c>
      <c r="N64" s="120"/>
      <c r="O64" s="127"/>
      <c r="P64" s="121"/>
      <c r="Q64" s="14" t="str">
        <f t="shared" si="65"/>
        <v/>
      </c>
      <c r="R64" s="120"/>
      <c r="S64" s="14" t="str">
        <f t="shared" si="66"/>
        <v/>
      </c>
      <c r="T64" s="120"/>
      <c r="U64" s="127"/>
      <c r="V64" s="131">
        <v>1</v>
      </c>
      <c r="W64" s="14">
        <f t="shared" si="67"/>
        <v>15</v>
      </c>
      <c r="X64" s="125">
        <v>1</v>
      </c>
      <c r="Y64" s="14">
        <f t="shared" si="68"/>
        <v>15</v>
      </c>
      <c r="Z64" s="124">
        <v>2</v>
      </c>
      <c r="AA64" s="316" t="s">
        <v>83</v>
      </c>
      <c r="AB64" s="121"/>
      <c r="AC64" s="14" t="str">
        <f t="shared" si="69"/>
        <v/>
      </c>
      <c r="AD64" s="120"/>
      <c r="AE64" s="14" t="str">
        <f t="shared" si="70"/>
        <v/>
      </c>
      <c r="AF64" s="120"/>
      <c r="AG64" s="127"/>
      <c r="AH64" s="120"/>
      <c r="AI64" s="14" t="str">
        <f t="shared" si="71"/>
        <v/>
      </c>
      <c r="AJ64" s="120"/>
      <c r="AK64" s="14" t="str">
        <f t="shared" si="72"/>
        <v/>
      </c>
      <c r="AL64" s="120"/>
      <c r="AM64" s="120"/>
      <c r="AN64" s="16">
        <f t="shared" si="73"/>
        <v>1</v>
      </c>
      <c r="AO64" s="14">
        <f t="shared" si="74"/>
        <v>15</v>
      </c>
      <c r="AP64" s="17">
        <f t="shared" si="75"/>
        <v>1</v>
      </c>
      <c r="AQ64" s="14">
        <f t="shared" si="76"/>
        <v>15</v>
      </c>
      <c r="AR64" s="17">
        <f t="shared" si="77"/>
        <v>2</v>
      </c>
      <c r="AS64" s="18">
        <f t="shared" si="78"/>
        <v>2</v>
      </c>
    </row>
    <row r="65" spans="1:45" ht="15.75" customHeight="1">
      <c r="A65" s="280" t="s">
        <v>118</v>
      </c>
      <c r="B65" s="15" t="s">
        <v>134</v>
      </c>
      <c r="C65" s="13" t="s">
        <v>137</v>
      </c>
      <c r="D65" s="120"/>
      <c r="E65" s="14" t="str">
        <f t="shared" si="61"/>
        <v/>
      </c>
      <c r="F65" s="120"/>
      <c r="G65" s="14" t="str">
        <f t="shared" si="62"/>
        <v/>
      </c>
      <c r="H65" s="120"/>
      <c r="I65" s="128"/>
      <c r="J65" s="121"/>
      <c r="K65" s="14" t="str">
        <f t="shared" si="63"/>
        <v/>
      </c>
      <c r="L65" s="120"/>
      <c r="M65" s="14" t="str">
        <f t="shared" si="64"/>
        <v/>
      </c>
      <c r="N65" s="120"/>
      <c r="O65" s="127"/>
      <c r="P65" s="121"/>
      <c r="Q65" s="14" t="str">
        <f t="shared" si="65"/>
        <v/>
      </c>
      <c r="R65" s="120"/>
      <c r="S65" s="14" t="str">
        <f t="shared" si="66"/>
        <v/>
      </c>
      <c r="T65" s="120"/>
      <c r="U65" s="127"/>
      <c r="V65" s="131">
        <v>1</v>
      </c>
      <c r="W65" s="14">
        <f t="shared" si="67"/>
        <v>15</v>
      </c>
      <c r="X65" s="125">
        <v>1</v>
      </c>
      <c r="Y65" s="14">
        <f t="shared" si="68"/>
        <v>15</v>
      </c>
      <c r="Z65" s="124">
        <v>2</v>
      </c>
      <c r="AA65" s="130" t="s">
        <v>72</v>
      </c>
      <c r="AB65" s="121"/>
      <c r="AC65" s="14" t="str">
        <f t="shared" si="69"/>
        <v/>
      </c>
      <c r="AD65" s="120"/>
      <c r="AE65" s="14" t="str">
        <f t="shared" si="70"/>
        <v/>
      </c>
      <c r="AF65" s="120"/>
      <c r="AG65" s="127"/>
      <c r="AH65" s="120"/>
      <c r="AI65" s="14" t="str">
        <f t="shared" si="71"/>
        <v/>
      </c>
      <c r="AJ65" s="120"/>
      <c r="AK65" s="14" t="str">
        <f t="shared" si="72"/>
        <v/>
      </c>
      <c r="AL65" s="120"/>
      <c r="AM65" s="120" t="s">
        <v>307</v>
      </c>
      <c r="AN65" s="16">
        <f t="shared" si="73"/>
        <v>1</v>
      </c>
      <c r="AO65" s="14">
        <f t="shared" si="74"/>
        <v>15</v>
      </c>
      <c r="AP65" s="17">
        <f t="shared" si="75"/>
        <v>1</v>
      </c>
      <c r="AQ65" s="14">
        <f t="shared" si="76"/>
        <v>15</v>
      </c>
      <c r="AR65" s="17">
        <f t="shared" si="77"/>
        <v>2</v>
      </c>
      <c r="AS65" s="18">
        <f t="shared" si="78"/>
        <v>2</v>
      </c>
    </row>
    <row r="66" spans="1:45" ht="15.75" customHeight="1">
      <c r="A66" s="280" t="s">
        <v>119</v>
      </c>
      <c r="B66" s="15" t="s">
        <v>134</v>
      </c>
      <c r="C66" s="13" t="s">
        <v>138</v>
      </c>
      <c r="D66" s="120"/>
      <c r="E66" s="14" t="str">
        <f t="shared" si="61"/>
        <v/>
      </c>
      <c r="F66" s="120"/>
      <c r="G66" s="14" t="str">
        <f t="shared" si="62"/>
        <v/>
      </c>
      <c r="H66" s="120"/>
      <c r="I66" s="128"/>
      <c r="J66" s="121"/>
      <c r="K66" s="14" t="str">
        <f t="shared" si="63"/>
        <v/>
      </c>
      <c r="L66" s="120"/>
      <c r="M66" s="14" t="str">
        <f t="shared" si="64"/>
        <v/>
      </c>
      <c r="N66" s="120"/>
      <c r="O66" s="127"/>
      <c r="P66" s="121"/>
      <c r="Q66" s="14" t="str">
        <f t="shared" si="65"/>
        <v/>
      </c>
      <c r="R66" s="120"/>
      <c r="S66" s="14" t="str">
        <f t="shared" si="66"/>
        <v/>
      </c>
      <c r="T66" s="120"/>
      <c r="U66" s="127"/>
      <c r="V66" s="131">
        <v>1</v>
      </c>
      <c r="W66" s="14">
        <f t="shared" si="67"/>
        <v>15</v>
      </c>
      <c r="X66" s="125">
        <v>2</v>
      </c>
      <c r="Y66" s="14">
        <f t="shared" si="68"/>
        <v>30</v>
      </c>
      <c r="Z66" s="124">
        <v>5</v>
      </c>
      <c r="AA66" s="130" t="s">
        <v>17</v>
      </c>
      <c r="AB66" s="121"/>
      <c r="AC66" s="14" t="str">
        <f t="shared" si="69"/>
        <v/>
      </c>
      <c r="AD66" s="120"/>
      <c r="AE66" s="14" t="str">
        <f t="shared" si="70"/>
        <v/>
      </c>
      <c r="AF66" s="120"/>
      <c r="AG66" s="127"/>
      <c r="AH66" s="120"/>
      <c r="AI66" s="14" t="str">
        <f t="shared" si="71"/>
        <v/>
      </c>
      <c r="AJ66" s="120"/>
      <c r="AK66" s="14" t="str">
        <f t="shared" si="72"/>
        <v/>
      </c>
      <c r="AL66" s="120"/>
      <c r="AM66" s="120" t="s">
        <v>307</v>
      </c>
      <c r="AN66" s="16">
        <f t="shared" si="73"/>
        <v>1</v>
      </c>
      <c r="AO66" s="14">
        <f t="shared" si="74"/>
        <v>15</v>
      </c>
      <c r="AP66" s="17">
        <f t="shared" si="75"/>
        <v>2</v>
      </c>
      <c r="AQ66" s="14">
        <f t="shared" si="76"/>
        <v>30</v>
      </c>
      <c r="AR66" s="17">
        <f t="shared" si="77"/>
        <v>5</v>
      </c>
      <c r="AS66" s="18">
        <f t="shared" si="78"/>
        <v>3</v>
      </c>
    </row>
    <row r="67" spans="1:45" ht="15.75" customHeight="1">
      <c r="A67" s="280" t="s">
        <v>120</v>
      </c>
      <c r="B67" s="15" t="s">
        <v>134</v>
      </c>
      <c r="C67" s="13" t="s">
        <v>139</v>
      </c>
      <c r="D67" s="120"/>
      <c r="E67" s="14" t="str">
        <f t="shared" si="61"/>
        <v/>
      </c>
      <c r="F67" s="120"/>
      <c r="G67" s="14" t="str">
        <f t="shared" si="62"/>
        <v/>
      </c>
      <c r="H67" s="120"/>
      <c r="I67" s="128"/>
      <c r="J67" s="121"/>
      <c r="K67" s="14" t="str">
        <f t="shared" si="63"/>
        <v/>
      </c>
      <c r="L67" s="120"/>
      <c r="M67" s="14" t="str">
        <f t="shared" si="64"/>
        <v/>
      </c>
      <c r="N67" s="120"/>
      <c r="O67" s="127"/>
      <c r="P67" s="121"/>
      <c r="Q67" s="14" t="str">
        <f t="shared" si="65"/>
        <v/>
      </c>
      <c r="R67" s="120"/>
      <c r="S67" s="14" t="str">
        <f t="shared" si="66"/>
        <v/>
      </c>
      <c r="T67" s="120"/>
      <c r="U67" s="127"/>
      <c r="V67" s="131">
        <v>1</v>
      </c>
      <c r="W67" s="14">
        <f t="shared" si="67"/>
        <v>15</v>
      </c>
      <c r="X67" s="125">
        <v>1</v>
      </c>
      <c r="Y67" s="14">
        <f t="shared" si="68"/>
        <v>15</v>
      </c>
      <c r="Z67" s="124">
        <v>4</v>
      </c>
      <c r="AA67" s="130" t="s">
        <v>17</v>
      </c>
      <c r="AB67" s="121"/>
      <c r="AC67" s="14" t="str">
        <f t="shared" si="69"/>
        <v/>
      </c>
      <c r="AD67" s="120"/>
      <c r="AE67" s="14" t="str">
        <f t="shared" si="70"/>
        <v/>
      </c>
      <c r="AF67" s="120"/>
      <c r="AG67" s="127"/>
      <c r="AH67" s="120"/>
      <c r="AI67" s="14" t="str">
        <f t="shared" si="71"/>
        <v/>
      </c>
      <c r="AJ67" s="120"/>
      <c r="AK67" s="14" t="str">
        <f t="shared" si="72"/>
        <v/>
      </c>
      <c r="AL67" s="120"/>
      <c r="AM67" s="120"/>
      <c r="AN67" s="16">
        <f t="shared" si="73"/>
        <v>1</v>
      </c>
      <c r="AO67" s="14">
        <f t="shared" si="74"/>
        <v>15</v>
      </c>
      <c r="AP67" s="17">
        <f t="shared" si="75"/>
        <v>1</v>
      </c>
      <c r="AQ67" s="14">
        <f t="shared" si="76"/>
        <v>15</v>
      </c>
      <c r="AR67" s="17">
        <f t="shared" si="77"/>
        <v>4</v>
      </c>
      <c r="AS67" s="18">
        <f t="shared" si="78"/>
        <v>2</v>
      </c>
    </row>
    <row r="68" spans="1:45" ht="15.75" customHeight="1">
      <c r="A68" s="280" t="s">
        <v>296</v>
      </c>
      <c r="B68" s="15" t="s">
        <v>134</v>
      </c>
      <c r="C68" s="13" t="s">
        <v>140</v>
      </c>
      <c r="D68" s="120"/>
      <c r="E68" s="14" t="str">
        <f t="shared" si="61"/>
        <v/>
      </c>
      <c r="F68" s="120"/>
      <c r="G68" s="14" t="str">
        <f t="shared" si="62"/>
        <v/>
      </c>
      <c r="H68" s="120"/>
      <c r="I68" s="128"/>
      <c r="J68" s="121"/>
      <c r="K68" s="14" t="str">
        <f t="shared" si="63"/>
        <v/>
      </c>
      <c r="L68" s="120"/>
      <c r="M68" s="14" t="str">
        <f t="shared" si="64"/>
        <v/>
      </c>
      <c r="N68" s="120"/>
      <c r="O68" s="127"/>
      <c r="P68" s="121"/>
      <c r="Q68" s="14" t="str">
        <f t="shared" si="65"/>
        <v/>
      </c>
      <c r="R68" s="120"/>
      <c r="S68" s="14" t="str">
        <f t="shared" si="66"/>
        <v/>
      </c>
      <c r="T68" s="120"/>
      <c r="U68" s="127"/>
      <c r="V68" s="131">
        <v>1</v>
      </c>
      <c r="W68" s="14">
        <f t="shared" si="67"/>
        <v>15</v>
      </c>
      <c r="X68" s="125">
        <v>1</v>
      </c>
      <c r="Y68" s="14">
        <f t="shared" si="68"/>
        <v>15</v>
      </c>
      <c r="Z68" s="124">
        <v>2</v>
      </c>
      <c r="AA68" s="130" t="s">
        <v>72</v>
      </c>
      <c r="AB68" s="121"/>
      <c r="AC68" s="14" t="str">
        <f t="shared" si="69"/>
        <v/>
      </c>
      <c r="AD68" s="120"/>
      <c r="AE68" s="14" t="str">
        <f t="shared" si="70"/>
        <v/>
      </c>
      <c r="AF68" s="120"/>
      <c r="AG68" s="127"/>
      <c r="AH68" s="120"/>
      <c r="AI68" s="14" t="str">
        <f t="shared" si="71"/>
        <v/>
      </c>
      <c r="AJ68" s="120"/>
      <c r="AK68" s="14" t="str">
        <f t="shared" si="72"/>
        <v/>
      </c>
      <c r="AL68" s="120"/>
      <c r="AM68" s="120"/>
      <c r="AN68" s="16">
        <f t="shared" si="73"/>
        <v>1</v>
      </c>
      <c r="AO68" s="14">
        <f t="shared" si="74"/>
        <v>15</v>
      </c>
      <c r="AP68" s="17">
        <f t="shared" si="75"/>
        <v>1</v>
      </c>
      <c r="AQ68" s="14">
        <f t="shared" si="76"/>
        <v>15</v>
      </c>
      <c r="AR68" s="17">
        <f t="shared" si="77"/>
        <v>2</v>
      </c>
      <c r="AS68" s="18">
        <f t="shared" si="78"/>
        <v>2</v>
      </c>
    </row>
    <row r="69" spans="1:45" ht="15.75" customHeight="1">
      <c r="A69" s="280" t="s">
        <v>122</v>
      </c>
      <c r="B69" s="15" t="s">
        <v>134</v>
      </c>
      <c r="C69" s="13" t="s">
        <v>141</v>
      </c>
      <c r="D69" s="124"/>
      <c r="E69" s="14" t="str">
        <f t="shared" si="61"/>
        <v/>
      </c>
      <c r="F69" s="124"/>
      <c r="G69" s="14" t="str">
        <f t="shared" si="62"/>
        <v/>
      </c>
      <c r="H69" s="124"/>
      <c r="I69" s="126"/>
      <c r="J69" s="131"/>
      <c r="K69" s="14" t="str">
        <f t="shared" si="63"/>
        <v/>
      </c>
      <c r="L69" s="124"/>
      <c r="M69" s="14" t="str">
        <f t="shared" si="64"/>
        <v/>
      </c>
      <c r="N69" s="124"/>
      <c r="O69" s="130"/>
      <c r="P69" s="131"/>
      <c r="Q69" s="14" t="str">
        <f t="shared" si="65"/>
        <v/>
      </c>
      <c r="R69" s="124"/>
      <c r="S69" s="14" t="str">
        <f t="shared" si="66"/>
        <v/>
      </c>
      <c r="T69" s="124"/>
      <c r="U69" s="130"/>
      <c r="V69" s="131">
        <v>1</v>
      </c>
      <c r="W69" s="14">
        <f t="shared" si="67"/>
        <v>15</v>
      </c>
      <c r="X69" s="125">
        <v>1</v>
      </c>
      <c r="Y69" s="14">
        <f t="shared" si="68"/>
        <v>15</v>
      </c>
      <c r="Z69" s="124">
        <v>2</v>
      </c>
      <c r="AA69" s="130" t="s">
        <v>72</v>
      </c>
      <c r="AB69" s="131"/>
      <c r="AC69" s="14" t="str">
        <f t="shared" si="69"/>
        <v/>
      </c>
      <c r="AD69" s="124"/>
      <c r="AE69" s="14" t="str">
        <f t="shared" si="70"/>
        <v/>
      </c>
      <c r="AF69" s="124"/>
      <c r="AG69" s="130"/>
      <c r="AH69" s="124"/>
      <c r="AI69" s="14" t="str">
        <f t="shared" si="71"/>
        <v/>
      </c>
      <c r="AJ69" s="124"/>
      <c r="AK69" s="14" t="str">
        <f t="shared" si="72"/>
        <v/>
      </c>
      <c r="AL69" s="124"/>
      <c r="AM69" s="124"/>
      <c r="AN69" s="16">
        <f t="shared" si="73"/>
        <v>1</v>
      </c>
      <c r="AO69" s="14">
        <f t="shared" si="74"/>
        <v>15</v>
      </c>
      <c r="AP69" s="17">
        <f t="shared" si="75"/>
        <v>1</v>
      </c>
      <c r="AQ69" s="14">
        <f t="shared" si="76"/>
        <v>15</v>
      </c>
      <c r="AR69" s="17">
        <f t="shared" si="77"/>
        <v>2</v>
      </c>
      <c r="AS69" s="18">
        <f t="shared" si="78"/>
        <v>2</v>
      </c>
    </row>
    <row r="70" spans="1:45" ht="15.75" customHeight="1">
      <c r="A70" s="280"/>
      <c r="B70" s="15" t="s">
        <v>27</v>
      </c>
      <c r="C70" s="13" t="s">
        <v>142</v>
      </c>
      <c r="D70" s="120"/>
      <c r="E70" s="14" t="str">
        <f t="shared" si="61"/>
        <v/>
      </c>
      <c r="F70" s="120"/>
      <c r="G70" s="14" t="str">
        <f t="shared" si="62"/>
        <v/>
      </c>
      <c r="H70" s="120"/>
      <c r="I70" s="128"/>
      <c r="J70" s="121"/>
      <c r="K70" s="14" t="str">
        <f t="shared" si="63"/>
        <v/>
      </c>
      <c r="L70" s="120"/>
      <c r="M70" s="14" t="str">
        <f t="shared" si="64"/>
        <v/>
      </c>
      <c r="N70" s="120"/>
      <c r="O70" s="127"/>
      <c r="P70" s="121"/>
      <c r="Q70" s="14" t="str">
        <f t="shared" si="65"/>
        <v/>
      </c>
      <c r="R70" s="120"/>
      <c r="S70" s="14" t="str">
        <f t="shared" si="66"/>
        <v/>
      </c>
      <c r="T70" s="120"/>
      <c r="U70" s="127"/>
      <c r="V70" s="131">
        <v>1</v>
      </c>
      <c r="W70" s="14">
        <f t="shared" si="67"/>
        <v>15</v>
      </c>
      <c r="X70" s="125">
        <v>1</v>
      </c>
      <c r="Y70" s="14">
        <f t="shared" si="68"/>
        <v>15</v>
      </c>
      <c r="Z70" s="124">
        <v>3</v>
      </c>
      <c r="AA70" s="130" t="s">
        <v>72</v>
      </c>
      <c r="AB70" s="121"/>
      <c r="AC70" s="14" t="str">
        <f t="shared" si="69"/>
        <v/>
      </c>
      <c r="AD70" s="120"/>
      <c r="AE70" s="14" t="str">
        <f t="shared" si="70"/>
        <v/>
      </c>
      <c r="AF70" s="120"/>
      <c r="AG70" s="127"/>
      <c r="AH70" s="120"/>
      <c r="AI70" s="14" t="str">
        <f t="shared" si="71"/>
        <v/>
      </c>
      <c r="AJ70" s="120"/>
      <c r="AK70" s="14" t="str">
        <f t="shared" si="72"/>
        <v/>
      </c>
      <c r="AL70" s="120"/>
      <c r="AM70" s="120"/>
      <c r="AN70" s="16">
        <f t="shared" si="73"/>
        <v>1</v>
      </c>
      <c r="AO70" s="14">
        <f t="shared" si="74"/>
        <v>15</v>
      </c>
      <c r="AP70" s="17">
        <f t="shared" si="75"/>
        <v>1</v>
      </c>
      <c r="AQ70" s="14">
        <f t="shared" si="76"/>
        <v>15</v>
      </c>
      <c r="AR70" s="17">
        <f t="shared" si="77"/>
        <v>3</v>
      </c>
      <c r="AS70" s="18">
        <f t="shared" si="78"/>
        <v>2</v>
      </c>
    </row>
    <row r="71" spans="1:45" ht="15.75" customHeight="1">
      <c r="A71" s="280" t="s">
        <v>123</v>
      </c>
      <c r="B71" s="15" t="s">
        <v>134</v>
      </c>
      <c r="C71" s="13" t="s">
        <v>143</v>
      </c>
      <c r="D71" s="120"/>
      <c r="E71" s="14" t="str">
        <f t="shared" si="61"/>
        <v/>
      </c>
      <c r="F71" s="120"/>
      <c r="G71" s="14" t="str">
        <f t="shared" si="62"/>
        <v/>
      </c>
      <c r="H71" s="120"/>
      <c r="I71" s="128"/>
      <c r="J71" s="121"/>
      <c r="K71" s="14" t="str">
        <f t="shared" si="63"/>
        <v/>
      </c>
      <c r="L71" s="120"/>
      <c r="M71" s="14" t="str">
        <f t="shared" si="64"/>
        <v/>
      </c>
      <c r="N71" s="120"/>
      <c r="O71" s="127"/>
      <c r="P71" s="121"/>
      <c r="Q71" s="14" t="str">
        <f t="shared" si="65"/>
        <v/>
      </c>
      <c r="R71" s="120"/>
      <c r="S71" s="14" t="str">
        <f t="shared" si="66"/>
        <v/>
      </c>
      <c r="T71" s="120"/>
      <c r="U71" s="127"/>
      <c r="V71" s="121"/>
      <c r="W71" s="14" t="str">
        <f t="shared" si="67"/>
        <v/>
      </c>
      <c r="X71" s="120"/>
      <c r="Y71" s="14" t="str">
        <f t="shared" si="68"/>
        <v/>
      </c>
      <c r="Z71" s="120"/>
      <c r="AA71" s="127"/>
      <c r="AB71" s="133">
        <v>1</v>
      </c>
      <c r="AC71" s="14">
        <f t="shared" si="69"/>
        <v>15</v>
      </c>
      <c r="AD71" s="125">
        <v>3</v>
      </c>
      <c r="AE71" s="14">
        <f t="shared" si="70"/>
        <v>45</v>
      </c>
      <c r="AF71" s="125">
        <v>5</v>
      </c>
      <c r="AG71" s="130" t="s">
        <v>17</v>
      </c>
      <c r="AH71" s="120"/>
      <c r="AI71" s="14" t="str">
        <f t="shared" si="71"/>
        <v/>
      </c>
      <c r="AJ71" s="120"/>
      <c r="AK71" s="14" t="str">
        <f t="shared" si="72"/>
        <v/>
      </c>
      <c r="AL71" s="120"/>
      <c r="AM71" s="120" t="s">
        <v>307</v>
      </c>
      <c r="AN71" s="16">
        <f t="shared" si="73"/>
        <v>1</v>
      </c>
      <c r="AO71" s="14">
        <f t="shared" si="74"/>
        <v>15</v>
      </c>
      <c r="AP71" s="17">
        <f t="shared" si="75"/>
        <v>3</v>
      </c>
      <c r="AQ71" s="14">
        <f t="shared" si="76"/>
        <v>45</v>
      </c>
      <c r="AR71" s="17">
        <f t="shared" si="77"/>
        <v>5</v>
      </c>
      <c r="AS71" s="18">
        <f t="shared" si="78"/>
        <v>4</v>
      </c>
    </row>
    <row r="72" spans="1:45" ht="15.75" customHeight="1">
      <c r="A72" s="280" t="s">
        <v>124</v>
      </c>
      <c r="B72" s="15" t="s">
        <v>134</v>
      </c>
      <c r="C72" s="13" t="s">
        <v>144</v>
      </c>
      <c r="D72" s="120"/>
      <c r="E72" s="14" t="str">
        <f t="shared" si="61"/>
        <v/>
      </c>
      <c r="F72" s="120"/>
      <c r="G72" s="14" t="str">
        <f t="shared" si="62"/>
        <v/>
      </c>
      <c r="H72" s="120"/>
      <c r="I72" s="128"/>
      <c r="J72" s="121"/>
      <c r="K72" s="14" t="str">
        <f t="shared" si="63"/>
        <v/>
      </c>
      <c r="L72" s="120"/>
      <c r="M72" s="14" t="str">
        <f t="shared" si="64"/>
        <v/>
      </c>
      <c r="N72" s="120"/>
      <c r="O72" s="127"/>
      <c r="P72" s="121"/>
      <c r="Q72" s="14" t="str">
        <f t="shared" si="65"/>
        <v/>
      </c>
      <c r="R72" s="120"/>
      <c r="S72" s="14" t="str">
        <f t="shared" si="66"/>
        <v/>
      </c>
      <c r="T72" s="120"/>
      <c r="U72" s="127"/>
      <c r="V72" s="121"/>
      <c r="W72" s="14" t="str">
        <f t="shared" si="67"/>
        <v/>
      </c>
      <c r="X72" s="120"/>
      <c r="Y72" s="14" t="str">
        <f t="shared" si="68"/>
        <v/>
      </c>
      <c r="Z72" s="120"/>
      <c r="AA72" s="127"/>
      <c r="AB72" s="133">
        <v>1</v>
      </c>
      <c r="AC72" s="14">
        <f t="shared" si="69"/>
        <v>15</v>
      </c>
      <c r="AD72" s="125">
        <v>1</v>
      </c>
      <c r="AE72" s="14">
        <f t="shared" si="70"/>
        <v>15</v>
      </c>
      <c r="AF72" s="125">
        <v>2</v>
      </c>
      <c r="AG72" s="130" t="s">
        <v>17</v>
      </c>
      <c r="AH72" s="120"/>
      <c r="AI72" s="14" t="str">
        <f t="shared" si="71"/>
        <v/>
      </c>
      <c r="AJ72" s="120"/>
      <c r="AK72" s="14" t="str">
        <f t="shared" si="72"/>
        <v/>
      </c>
      <c r="AL72" s="120"/>
      <c r="AM72" s="120" t="s">
        <v>307</v>
      </c>
      <c r="AN72" s="16">
        <f t="shared" si="73"/>
        <v>1</v>
      </c>
      <c r="AO72" s="14">
        <f t="shared" si="74"/>
        <v>15</v>
      </c>
      <c r="AP72" s="17">
        <f t="shared" si="75"/>
        <v>1</v>
      </c>
      <c r="AQ72" s="14">
        <f t="shared" si="76"/>
        <v>15</v>
      </c>
      <c r="AR72" s="17">
        <f t="shared" si="77"/>
        <v>2</v>
      </c>
      <c r="AS72" s="18">
        <f t="shared" si="78"/>
        <v>2</v>
      </c>
    </row>
    <row r="73" spans="1:45" ht="15.75" customHeight="1">
      <c r="A73" s="280" t="s">
        <v>125</v>
      </c>
      <c r="B73" s="15" t="s">
        <v>134</v>
      </c>
      <c r="C73" s="13" t="s">
        <v>145</v>
      </c>
      <c r="D73" s="120"/>
      <c r="E73" s="14" t="str">
        <f t="shared" si="61"/>
        <v/>
      </c>
      <c r="F73" s="120"/>
      <c r="G73" s="14" t="str">
        <f t="shared" si="62"/>
        <v/>
      </c>
      <c r="H73" s="120"/>
      <c r="I73" s="128"/>
      <c r="J73" s="121"/>
      <c r="K73" s="14" t="str">
        <f t="shared" si="63"/>
        <v/>
      </c>
      <c r="L73" s="120"/>
      <c r="M73" s="14" t="str">
        <f t="shared" si="64"/>
        <v/>
      </c>
      <c r="N73" s="120"/>
      <c r="O73" s="127"/>
      <c r="P73" s="121"/>
      <c r="Q73" s="14" t="str">
        <f t="shared" si="65"/>
        <v/>
      </c>
      <c r="R73" s="120"/>
      <c r="S73" s="14" t="str">
        <f t="shared" si="66"/>
        <v/>
      </c>
      <c r="T73" s="120"/>
      <c r="U73" s="127"/>
      <c r="V73" s="121"/>
      <c r="W73" s="14" t="str">
        <f t="shared" si="67"/>
        <v/>
      </c>
      <c r="X73" s="120"/>
      <c r="Y73" s="14" t="str">
        <f t="shared" si="68"/>
        <v/>
      </c>
      <c r="Z73" s="120"/>
      <c r="AA73" s="127"/>
      <c r="AB73" s="133">
        <v>1</v>
      </c>
      <c r="AC73" s="14">
        <f t="shared" si="69"/>
        <v>15</v>
      </c>
      <c r="AD73" s="125">
        <v>1</v>
      </c>
      <c r="AE73" s="14">
        <f t="shared" si="70"/>
        <v>15</v>
      </c>
      <c r="AF73" s="125">
        <v>2</v>
      </c>
      <c r="AG73" s="130" t="s">
        <v>17</v>
      </c>
      <c r="AH73" s="120"/>
      <c r="AI73" s="14" t="str">
        <f t="shared" si="71"/>
        <v/>
      </c>
      <c r="AJ73" s="120"/>
      <c r="AK73" s="14" t="str">
        <f t="shared" si="72"/>
        <v/>
      </c>
      <c r="AL73" s="120"/>
      <c r="AM73" s="120"/>
      <c r="AN73" s="16">
        <f t="shared" si="73"/>
        <v>1</v>
      </c>
      <c r="AO73" s="14">
        <f t="shared" si="74"/>
        <v>15</v>
      </c>
      <c r="AP73" s="17">
        <f t="shared" si="75"/>
        <v>1</v>
      </c>
      <c r="AQ73" s="14">
        <f t="shared" si="76"/>
        <v>15</v>
      </c>
      <c r="AR73" s="17">
        <f t="shared" si="77"/>
        <v>2</v>
      </c>
      <c r="AS73" s="18">
        <f t="shared" si="78"/>
        <v>2</v>
      </c>
    </row>
    <row r="74" spans="1:45" ht="15.75" customHeight="1">
      <c r="A74" s="280" t="s">
        <v>126</v>
      </c>
      <c r="B74" s="15" t="s">
        <v>134</v>
      </c>
      <c r="C74" s="13" t="s">
        <v>146</v>
      </c>
      <c r="D74" s="120"/>
      <c r="E74" s="14" t="str">
        <f t="shared" si="61"/>
        <v/>
      </c>
      <c r="F74" s="120"/>
      <c r="G74" s="14" t="str">
        <f t="shared" si="62"/>
        <v/>
      </c>
      <c r="H74" s="120"/>
      <c r="I74" s="128"/>
      <c r="J74" s="121"/>
      <c r="K74" s="14" t="str">
        <f t="shared" si="63"/>
        <v/>
      </c>
      <c r="L74" s="120"/>
      <c r="M74" s="14" t="str">
        <f t="shared" si="64"/>
        <v/>
      </c>
      <c r="N74" s="120"/>
      <c r="O74" s="127"/>
      <c r="P74" s="121"/>
      <c r="Q74" s="14" t="str">
        <f t="shared" si="65"/>
        <v/>
      </c>
      <c r="R74" s="120"/>
      <c r="S74" s="14" t="str">
        <f t="shared" si="66"/>
        <v/>
      </c>
      <c r="T74" s="120"/>
      <c r="U74" s="127"/>
      <c r="V74" s="121"/>
      <c r="W74" s="14" t="str">
        <f t="shared" si="67"/>
        <v/>
      </c>
      <c r="X74" s="120"/>
      <c r="Y74" s="14" t="str">
        <f t="shared" si="68"/>
        <v/>
      </c>
      <c r="Z74" s="120"/>
      <c r="AA74" s="127"/>
      <c r="AB74" s="131">
        <v>1</v>
      </c>
      <c r="AC74" s="14">
        <f t="shared" si="69"/>
        <v>15</v>
      </c>
      <c r="AD74" s="125">
        <v>1</v>
      </c>
      <c r="AE74" s="14">
        <f t="shared" si="70"/>
        <v>15</v>
      </c>
      <c r="AF74" s="124">
        <v>3</v>
      </c>
      <c r="AG74" s="130" t="s">
        <v>72</v>
      </c>
      <c r="AH74" s="120"/>
      <c r="AI74" s="14" t="str">
        <f t="shared" si="71"/>
        <v/>
      </c>
      <c r="AJ74" s="120"/>
      <c r="AK74" s="14" t="str">
        <f t="shared" si="72"/>
        <v/>
      </c>
      <c r="AL74" s="120"/>
      <c r="AM74" s="120" t="s">
        <v>307</v>
      </c>
      <c r="AN74" s="16">
        <f t="shared" si="73"/>
        <v>1</v>
      </c>
      <c r="AO74" s="14">
        <f t="shared" si="74"/>
        <v>15</v>
      </c>
      <c r="AP74" s="17">
        <f t="shared" si="75"/>
        <v>1</v>
      </c>
      <c r="AQ74" s="14">
        <f t="shared" si="76"/>
        <v>15</v>
      </c>
      <c r="AR74" s="17">
        <f t="shared" si="77"/>
        <v>3</v>
      </c>
      <c r="AS74" s="18">
        <f t="shared" si="78"/>
        <v>2</v>
      </c>
    </row>
    <row r="75" spans="1:45" ht="15.75" customHeight="1">
      <c r="A75" s="280" t="s">
        <v>127</v>
      </c>
      <c r="B75" s="15" t="s">
        <v>134</v>
      </c>
      <c r="C75" s="13" t="s">
        <v>147</v>
      </c>
      <c r="D75" s="120"/>
      <c r="E75" s="14" t="str">
        <f t="shared" si="61"/>
        <v/>
      </c>
      <c r="F75" s="120"/>
      <c r="G75" s="14" t="str">
        <f t="shared" si="62"/>
        <v/>
      </c>
      <c r="H75" s="120"/>
      <c r="I75" s="128"/>
      <c r="J75" s="121"/>
      <c r="K75" s="14" t="str">
        <f t="shared" si="63"/>
        <v/>
      </c>
      <c r="L75" s="120"/>
      <c r="M75" s="14" t="str">
        <f t="shared" si="64"/>
        <v/>
      </c>
      <c r="N75" s="120"/>
      <c r="O75" s="127"/>
      <c r="P75" s="121"/>
      <c r="Q75" s="14" t="str">
        <f t="shared" si="65"/>
        <v/>
      </c>
      <c r="R75" s="120"/>
      <c r="S75" s="14" t="str">
        <f t="shared" si="66"/>
        <v/>
      </c>
      <c r="T75" s="120"/>
      <c r="U75" s="127"/>
      <c r="V75" s="121"/>
      <c r="W75" s="14" t="str">
        <f t="shared" si="67"/>
        <v/>
      </c>
      <c r="X75" s="120"/>
      <c r="Y75" s="14" t="str">
        <f t="shared" si="68"/>
        <v/>
      </c>
      <c r="Z75" s="120"/>
      <c r="AA75" s="127"/>
      <c r="AB75" s="133">
        <v>1</v>
      </c>
      <c r="AC75" s="14">
        <f t="shared" si="69"/>
        <v>15</v>
      </c>
      <c r="AD75" s="125">
        <v>1</v>
      </c>
      <c r="AE75" s="14">
        <f t="shared" si="70"/>
        <v>15</v>
      </c>
      <c r="AF75" s="125">
        <v>3</v>
      </c>
      <c r="AG75" s="130" t="s">
        <v>72</v>
      </c>
      <c r="AH75" s="120"/>
      <c r="AI75" s="14" t="str">
        <f t="shared" si="71"/>
        <v/>
      </c>
      <c r="AJ75" s="120"/>
      <c r="AK75" s="14" t="str">
        <f t="shared" si="72"/>
        <v/>
      </c>
      <c r="AL75" s="120"/>
      <c r="AM75" s="120"/>
      <c r="AN75" s="16">
        <f t="shared" si="73"/>
        <v>1</v>
      </c>
      <c r="AO75" s="14">
        <f t="shared" si="74"/>
        <v>15</v>
      </c>
      <c r="AP75" s="17">
        <f t="shared" si="75"/>
        <v>1</v>
      </c>
      <c r="AQ75" s="14">
        <f t="shared" si="76"/>
        <v>15</v>
      </c>
      <c r="AR75" s="17">
        <f t="shared" si="77"/>
        <v>3</v>
      </c>
      <c r="AS75" s="18">
        <f t="shared" si="78"/>
        <v>2</v>
      </c>
    </row>
    <row r="76" spans="1:45" ht="15.75" customHeight="1">
      <c r="A76" s="280" t="s">
        <v>128</v>
      </c>
      <c r="B76" s="15" t="s">
        <v>134</v>
      </c>
      <c r="C76" s="13" t="s">
        <v>148</v>
      </c>
      <c r="D76" s="120"/>
      <c r="E76" s="14" t="str">
        <f t="shared" si="61"/>
        <v/>
      </c>
      <c r="F76" s="120"/>
      <c r="G76" s="14" t="str">
        <f t="shared" si="62"/>
        <v/>
      </c>
      <c r="H76" s="120"/>
      <c r="I76" s="128"/>
      <c r="J76" s="121"/>
      <c r="K76" s="14" t="str">
        <f t="shared" si="63"/>
        <v/>
      </c>
      <c r="L76" s="120"/>
      <c r="M76" s="14" t="str">
        <f t="shared" si="64"/>
        <v/>
      </c>
      <c r="N76" s="120"/>
      <c r="O76" s="127"/>
      <c r="P76" s="121"/>
      <c r="Q76" s="14" t="str">
        <f t="shared" si="65"/>
        <v/>
      </c>
      <c r="R76" s="120"/>
      <c r="S76" s="14" t="str">
        <f t="shared" si="66"/>
        <v/>
      </c>
      <c r="T76" s="120"/>
      <c r="U76" s="127"/>
      <c r="V76" s="121"/>
      <c r="W76" s="14" t="str">
        <f t="shared" si="67"/>
        <v/>
      </c>
      <c r="X76" s="120"/>
      <c r="Y76" s="14" t="str">
        <f t="shared" si="68"/>
        <v/>
      </c>
      <c r="Z76" s="120"/>
      <c r="AA76" s="127"/>
      <c r="AB76" s="133">
        <v>1</v>
      </c>
      <c r="AC76" s="14">
        <f t="shared" si="69"/>
        <v>15</v>
      </c>
      <c r="AD76" s="125">
        <v>1</v>
      </c>
      <c r="AE76" s="14">
        <f t="shared" si="70"/>
        <v>15</v>
      </c>
      <c r="AF76" s="124">
        <v>2</v>
      </c>
      <c r="AG76" s="130" t="s">
        <v>72</v>
      </c>
      <c r="AH76" s="120"/>
      <c r="AI76" s="14" t="str">
        <f t="shared" si="71"/>
        <v/>
      </c>
      <c r="AJ76" s="120"/>
      <c r="AK76" s="14" t="str">
        <f t="shared" si="72"/>
        <v/>
      </c>
      <c r="AL76" s="120"/>
      <c r="AM76" s="120"/>
      <c r="AN76" s="16">
        <f t="shared" si="73"/>
        <v>1</v>
      </c>
      <c r="AO76" s="14">
        <f t="shared" si="74"/>
        <v>15</v>
      </c>
      <c r="AP76" s="17">
        <f t="shared" si="75"/>
        <v>1</v>
      </c>
      <c r="AQ76" s="14">
        <f t="shared" si="76"/>
        <v>15</v>
      </c>
      <c r="AR76" s="17">
        <f t="shared" si="77"/>
        <v>2</v>
      </c>
      <c r="AS76" s="18">
        <f t="shared" si="78"/>
        <v>2</v>
      </c>
    </row>
    <row r="77" spans="1:45" ht="15.75" customHeight="1">
      <c r="A77" s="280"/>
      <c r="B77" s="15" t="s">
        <v>134</v>
      </c>
      <c r="C77" s="13" t="s">
        <v>149</v>
      </c>
      <c r="D77" s="120"/>
      <c r="E77" s="14" t="str">
        <f t="shared" si="61"/>
        <v/>
      </c>
      <c r="F77" s="120"/>
      <c r="G77" s="14" t="str">
        <f t="shared" si="62"/>
        <v/>
      </c>
      <c r="H77" s="120"/>
      <c r="I77" s="128"/>
      <c r="J77" s="121"/>
      <c r="K77" s="14" t="str">
        <f t="shared" si="63"/>
        <v/>
      </c>
      <c r="L77" s="120"/>
      <c r="M77" s="14" t="str">
        <f t="shared" si="64"/>
        <v/>
      </c>
      <c r="N77" s="120"/>
      <c r="O77" s="127"/>
      <c r="P77" s="121"/>
      <c r="Q77" s="14" t="str">
        <f t="shared" si="65"/>
        <v/>
      </c>
      <c r="R77" s="120"/>
      <c r="S77" s="14" t="str">
        <f t="shared" si="66"/>
        <v/>
      </c>
      <c r="T77" s="120"/>
      <c r="U77" s="127"/>
      <c r="V77" s="121"/>
      <c r="W77" s="14" t="str">
        <f t="shared" si="67"/>
        <v/>
      </c>
      <c r="X77" s="120"/>
      <c r="Y77" s="14" t="str">
        <f t="shared" si="68"/>
        <v/>
      </c>
      <c r="Z77" s="120"/>
      <c r="AA77" s="127"/>
      <c r="AB77" s="133">
        <v>1</v>
      </c>
      <c r="AC77" s="14">
        <f t="shared" si="69"/>
        <v>15</v>
      </c>
      <c r="AD77" s="125">
        <v>1</v>
      </c>
      <c r="AE77" s="14">
        <f t="shared" si="70"/>
        <v>15</v>
      </c>
      <c r="AF77" s="124">
        <v>3</v>
      </c>
      <c r="AG77" s="130" t="s">
        <v>72</v>
      </c>
      <c r="AH77" s="120"/>
      <c r="AI77" s="14" t="str">
        <f t="shared" si="71"/>
        <v/>
      </c>
      <c r="AJ77" s="120"/>
      <c r="AK77" s="14" t="str">
        <f t="shared" si="72"/>
        <v/>
      </c>
      <c r="AL77" s="120"/>
      <c r="AM77" s="120"/>
      <c r="AN77" s="16">
        <f t="shared" si="73"/>
        <v>1</v>
      </c>
      <c r="AO77" s="14">
        <f t="shared" si="74"/>
        <v>15</v>
      </c>
      <c r="AP77" s="17">
        <f t="shared" si="75"/>
        <v>1</v>
      </c>
      <c r="AQ77" s="14">
        <f t="shared" si="76"/>
        <v>15</v>
      </c>
      <c r="AR77" s="17">
        <f t="shared" si="77"/>
        <v>3</v>
      </c>
      <c r="AS77" s="18">
        <f t="shared" si="78"/>
        <v>2</v>
      </c>
    </row>
    <row r="78" spans="1:45" ht="15.75" customHeight="1">
      <c r="A78" s="280" t="s">
        <v>129</v>
      </c>
      <c r="B78" s="15" t="s">
        <v>134</v>
      </c>
      <c r="C78" s="13" t="s">
        <v>150</v>
      </c>
      <c r="D78" s="120"/>
      <c r="E78" s="14" t="str">
        <f t="shared" si="61"/>
        <v/>
      </c>
      <c r="F78" s="120"/>
      <c r="G78" s="14" t="str">
        <f t="shared" si="62"/>
        <v/>
      </c>
      <c r="H78" s="120"/>
      <c r="I78" s="128"/>
      <c r="J78" s="121"/>
      <c r="K78" s="14" t="str">
        <f t="shared" si="63"/>
        <v/>
      </c>
      <c r="L78" s="120"/>
      <c r="M78" s="14" t="str">
        <f t="shared" si="64"/>
        <v/>
      </c>
      <c r="N78" s="120"/>
      <c r="O78" s="127"/>
      <c r="P78" s="121"/>
      <c r="Q78" s="14" t="str">
        <f t="shared" si="65"/>
        <v/>
      </c>
      <c r="R78" s="120"/>
      <c r="S78" s="14" t="str">
        <f t="shared" si="66"/>
        <v/>
      </c>
      <c r="T78" s="120"/>
      <c r="U78" s="127"/>
      <c r="V78" s="121"/>
      <c r="W78" s="14" t="str">
        <f t="shared" si="67"/>
        <v/>
      </c>
      <c r="X78" s="120"/>
      <c r="Y78" s="14" t="str">
        <f t="shared" si="68"/>
        <v/>
      </c>
      <c r="Z78" s="120"/>
      <c r="AA78" s="127"/>
      <c r="AB78" s="121"/>
      <c r="AC78" s="14" t="str">
        <f t="shared" si="69"/>
        <v/>
      </c>
      <c r="AD78" s="120"/>
      <c r="AE78" s="14" t="str">
        <f t="shared" si="70"/>
        <v/>
      </c>
      <c r="AF78" s="120"/>
      <c r="AG78" s="127"/>
      <c r="AH78" s="124">
        <v>1</v>
      </c>
      <c r="AI78" s="14">
        <f t="shared" si="71"/>
        <v>15</v>
      </c>
      <c r="AJ78" s="125">
        <v>3</v>
      </c>
      <c r="AK78" s="14">
        <f t="shared" si="72"/>
        <v>45</v>
      </c>
      <c r="AL78" s="124">
        <v>5</v>
      </c>
      <c r="AM78" s="124" t="s">
        <v>107</v>
      </c>
      <c r="AN78" s="16">
        <f t="shared" si="73"/>
        <v>1</v>
      </c>
      <c r="AO78" s="14">
        <f t="shared" si="74"/>
        <v>15</v>
      </c>
      <c r="AP78" s="17">
        <f t="shared" si="75"/>
        <v>3</v>
      </c>
      <c r="AQ78" s="14">
        <f t="shared" si="76"/>
        <v>45</v>
      </c>
      <c r="AR78" s="17">
        <f t="shared" si="77"/>
        <v>5</v>
      </c>
      <c r="AS78" s="18">
        <f t="shared" si="78"/>
        <v>4</v>
      </c>
    </row>
    <row r="79" spans="1:45" ht="15.75" customHeight="1">
      <c r="A79" s="280" t="s">
        <v>130</v>
      </c>
      <c r="B79" s="15" t="s">
        <v>134</v>
      </c>
      <c r="C79" s="13" t="s">
        <v>151</v>
      </c>
      <c r="D79" s="120"/>
      <c r="E79" s="14" t="str">
        <f t="shared" si="61"/>
        <v/>
      </c>
      <c r="F79" s="120"/>
      <c r="G79" s="14" t="str">
        <f t="shared" si="62"/>
        <v/>
      </c>
      <c r="H79" s="120"/>
      <c r="I79" s="128"/>
      <c r="J79" s="121"/>
      <c r="K79" s="14" t="str">
        <f t="shared" si="63"/>
        <v/>
      </c>
      <c r="L79" s="120"/>
      <c r="M79" s="14" t="str">
        <f t="shared" si="64"/>
        <v/>
      </c>
      <c r="N79" s="120"/>
      <c r="O79" s="127"/>
      <c r="P79" s="121"/>
      <c r="Q79" s="14" t="str">
        <f t="shared" si="65"/>
        <v/>
      </c>
      <c r="R79" s="120"/>
      <c r="S79" s="14" t="str">
        <f t="shared" si="66"/>
        <v/>
      </c>
      <c r="T79" s="120"/>
      <c r="U79" s="127"/>
      <c r="V79" s="121"/>
      <c r="W79" s="14" t="str">
        <f t="shared" si="67"/>
        <v/>
      </c>
      <c r="X79" s="120"/>
      <c r="Y79" s="14" t="str">
        <f t="shared" si="68"/>
        <v/>
      </c>
      <c r="Z79" s="120"/>
      <c r="AA79" s="127"/>
      <c r="AB79" s="121"/>
      <c r="AC79" s="14" t="str">
        <f t="shared" si="69"/>
        <v/>
      </c>
      <c r="AD79" s="120"/>
      <c r="AE79" s="14" t="str">
        <f t="shared" si="70"/>
        <v/>
      </c>
      <c r="AF79" s="120"/>
      <c r="AG79" s="127"/>
      <c r="AH79" s="125">
        <v>1</v>
      </c>
      <c r="AI79" s="14">
        <f t="shared" si="71"/>
        <v>15</v>
      </c>
      <c r="AJ79" s="125">
        <v>3</v>
      </c>
      <c r="AK79" s="14">
        <f t="shared" si="72"/>
        <v>45</v>
      </c>
      <c r="AL79" s="125">
        <v>3</v>
      </c>
      <c r="AM79" s="124" t="s">
        <v>107</v>
      </c>
      <c r="AN79" s="16">
        <f t="shared" si="73"/>
        <v>1</v>
      </c>
      <c r="AO79" s="14">
        <f t="shared" si="74"/>
        <v>15</v>
      </c>
      <c r="AP79" s="17">
        <f t="shared" si="75"/>
        <v>3</v>
      </c>
      <c r="AQ79" s="14">
        <f t="shared" si="76"/>
        <v>45</v>
      </c>
      <c r="AR79" s="17">
        <f t="shared" si="77"/>
        <v>3</v>
      </c>
      <c r="AS79" s="18">
        <f t="shared" si="78"/>
        <v>4</v>
      </c>
    </row>
    <row r="80" spans="1:45" ht="15.75" customHeight="1">
      <c r="A80" s="280" t="s">
        <v>131</v>
      </c>
      <c r="B80" s="15" t="s">
        <v>134</v>
      </c>
      <c r="C80" s="13" t="s">
        <v>152</v>
      </c>
      <c r="D80" s="120"/>
      <c r="E80" s="14" t="str">
        <f t="shared" si="61"/>
        <v/>
      </c>
      <c r="F80" s="120"/>
      <c r="G80" s="14" t="str">
        <f t="shared" si="62"/>
        <v/>
      </c>
      <c r="H80" s="120"/>
      <c r="I80" s="128"/>
      <c r="J80" s="121"/>
      <c r="K80" s="14" t="str">
        <f t="shared" si="63"/>
        <v/>
      </c>
      <c r="L80" s="120"/>
      <c r="M80" s="14" t="str">
        <f t="shared" si="64"/>
        <v/>
      </c>
      <c r="N80" s="120"/>
      <c r="O80" s="127"/>
      <c r="P80" s="121"/>
      <c r="Q80" s="14" t="str">
        <f t="shared" si="65"/>
        <v/>
      </c>
      <c r="R80" s="120"/>
      <c r="S80" s="14" t="str">
        <f t="shared" si="66"/>
        <v/>
      </c>
      <c r="T80" s="120"/>
      <c r="U80" s="127"/>
      <c r="V80" s="121"/>
      <c r="W80" s="14" t="str">
        <f t="shared" si="67"/>
        <v/>
      </c>
      <c r="X80" s="120"/>
      <c r="Y80" s="14" t="str">
        <f t="shared" si="68"/>
        <v/>
      </c>
      <c r="Z80" s="120"/>
      <c r="AA80" s="127"/>
      <c r="AB80" s="121"/>
      <c r="AC80" s="14" t="str">
        <f t="shared" si="69"/>
        <v/>
      </c>
      <c r="AD80" s="120"/>
      <c r="AE80" s="14" t="str">
        <f t="shared" si="70"/>
        <v/>
      </c>
      <c r="AF80" s="120"/>
      <c r="AG80" s="127"/>
      <c r="AH80" s="125">
        <v>1</v>
      </c>
      <c r="AI80" s="14">
        <f t="shared" si="71"/>
        <v>15</v>
      </c>
      <c r="AJ80" s="125">
        <v>2</v>
      </c>
      <c r="AK80" s="14">
        <f t="shared" si="72"/>
        <v>30</v>
      </c>
      <c r="AL80" s="124">
        <v>4</v>
      </c>
      <c r="AM80" s="124" t="s">
        <v>107</v>
      </c>
      <c r="AN80" s="16">
        <f t="shared" si="73"/>
        <v>1</v>
      </c>
      <c r="AO80" s="14">
        <f t="shared" si="74"/>
        <v>15</v>
      </c>
      <c r="AP80" s="17">
        <f t="shared" si="75"/>
        <v>2</v>
      </c>
      <c r="AQ80" s="14">
        <f t="shared" si="76"/>
        <v>30</v>
      </c>
      <c r="AR80" s="17">
        <f t="shared" si="77"/>
        <v>4</v>
      </c>
      <c r="AS80" s="18">
        <f t="shared" si="78"/>
        <v>3</v>
      </c>
    </row>
    <row r="81" spans="1:45" ht="15.75" customHeight="1">
      <c r="A81" s="280" t="s">
        <v>132</v>
      </c>
      <c r="B81" s="15" t="s">
        <v>134</v>
      </c>
      <c r="C81" s="13" t="s">
        <v>153</v>
      </c>
      <c r="D81" s="120"/>
      <c r="E81" s="14" t="str">
        <f t="shared" si="61"/>
        <v/>
      </c>
      <c r="F81" s="120"/>
      <c r="G81" s="14" t="str">
        <f t="shared" si="62"/>
        <v/>
      </c>
      <c r="H81" s="120"/>
      <c r="I81" s="128"/>
      <c r="J81" s="121"/>
      <c r="K81" s="14" t="str">
        <f t="shared" si="63"/>
        <v/>
      </c>
      <c r="L81" s="120"/>
      <c r="M81" s="14" t="str">
        <f t="shared" si="64"/>
        <v/>
      </c>
      <c r="N81" s="120"/>
      <c r="O81" s="127"/>
      <c r="P81" s="121"/>
      <c r="Q81" s="14" t="str">
        <f t="shared" si="65"/>
        <v/>
      </c>
      <c r="R81" s="120"/>
      <c r="S81" s="14" t="str">
        <f t="shared" si="66"/>
        <v/>
      </c>
      <c r="T81" s="120"/>
      <c r="U81" s="127"/>
      <c r="V81" s="121"/>
      <c r="W81" s="14" t="str">
        <f t="shared" si="67"/>
        <v/>
      </c>
      <c r="X81" s="120"/>
      <c r="Y81" s="14" t="str">
        <f t="shared" si="68"/>
        <v/>
      </c>
      <c r="Z81" s="120"/>
      <c r="AA81" s="127"/>
      <c r="AB81" s="121"/>
      <c r="AC81" s="14" t="str">
        <f t="shared" si="69"/>
        <v/>
      </c>
      <c r="AD81" s="120"/>
      <c r="AE81" s="14" t="str">
        <f t="shared" si="70"/>
        <v/>
      </c>
      <c r="AF81" s="120"/>
      <c r="AG81" s="127"/>
      <c r="AH81" s="125">
        <v>1</v>
      </c>
      <c r="AI81" s="14">
        <f t="shared" si="71"/>
        <v>15</v>
      </c>
      <c r="AJ81" s="125">
        <v>3</v>
      </c>
      <c r="AK81" s="14">
        <f t="shared" si="72"/>
        <v>45</v>
      </c>
      <c r="AL81" s="124">
        <v>3</v>
      </c>
      <c r="AM81" s="124" t="s">
        <v>72</v>
      </c>
      <c r="AN81" s="16">
        <f t="shared" si="73"/>
        <v>1</v>
      </c>
      <c r="AO81" s="14">
        <f t="shared" si="74"/>
        <v>15</v>
      </c>
      <c r="AP81" s="17">
        <f t="shared" si="75"/>
        <v>3</v>
      </c>
      <c r="AQ81" s="14">
        <f t="shared" si="76"/>
        <v>45</v>
      </c>
      <c r="AR81" s="17">
        <f t="shared" si="77"/>
        <v>3</v>
      </c>
      <c r="AS81" s="18">
        <f t="shared" si="78"/>
        <v>4</v>
      </c>
    </row>
    <row r="82" spans="1:45" ht="15.75" customHeight="1">
      <c r="A82" s="280"/>
      <c r="B82" s="15" t="s">
        <v>27</v>
      </c>
      <c r="C82" s="13" t="s">
        <v>154</v>
      </c>
      <c r="D82" s="120"/>
      <c r="E82" s="14" t="str">
        <f t="shared" si="61"/>
        <v/>
      </c>
      <c r="F82" s="120"/>
      <c r="G82" s="14" t="str">
        <f t="shared" si="62"/>
        <v/>
      </c>
      <c r="H82" s="120"/>
      <c r="I82" s="128"/>
      <c r="J82" s="121"/>
      <c r="K82" s="14" t="str">
        <f t="shared" si="63"/>
        <v/>
      </c>
      <c r="L82" s="120"/>
      <c r="M82" s="14" t="str">
        <f t="shared" si="64"/>
        <v/>
      </c>
      <c r="N82" s="120"/>
      <c r="O82" s="127"/>
      <c r="P82" s="121"/>
      <c r="Q82" s="14" t="str">
        <f t="shared" si="65"/>
        <v/>
      </c>
      <c r="R82" s="120"/>
      <c r="S82" s="14" t="str">
        <f t="shared" si="66"/>
        <v/>
      </c>
      <c r="T82" s="120"/>
      <c r="U82" s="127"/>
      <c r="V82" s="121"/>
      <c r="W82" s="14" t="str">
        <f t="shared" si="67"/>
        <v/>
      </c>
      <c r="X82" s="120"/>
      <c r="Y82" s="14" t="str">
        <f t="shared" si="68"/>
        <v/>
      </c>
      <c r="Z82" s="120"/>
      <c r="AA82" s="127"/>
      <c r="AB82" s="121"/>
      <c r="AC82" s="14" t="str">
        <f t="shared" si="69"/>
        <v/>
      </c>
      <c r="AD82" s="120"/>
      <c r="AE82" s="14" t="str">
        <f t="shared" si="70"/>
        <v/>
      </c>
      <c r="AF82" s="120"/>
      <c r="AG82" s="127"/>
      <c r="AH82" s="125">
        <v>1</v>
      </c>
      <c r="AI82" s="14">
        <f t="shared" si="71"/>
        <v>15</v>
      </c>
      <c r="AJ82" s="125">
        <v>1</v>
      </c>
      <c r="AK82" s="14">
        <f t="shared" si="72"/>
        <v>15</v>
      </c>
      <c r="AL82" s="124">
        <v>3</v>
      </c>
      <c r="AM82" s="124" t="s">
        <v>72</v>
      </c>
      <c r="AN82" s="16">
        <f t="shared" si="73"/>
        <v>1</v>
      </c>
      <c r="AO82" s="14">
        <f t="shared" si="74"/>
        <v>15</v>
      </c>
      <c r="AP82" s="17">
        <f t="shared" si="75"/>
        <v>1</v>
      </c>
      <c r="AQ82" s="14">
        <f t="shared" si="76"/>
        <v>15</v>
      </c>
      <c r="AR82" s="17">
        <f t="shared" si="77"/>
        <v>3</v>
      </c>
      <c r="AS82" s="18">
        <f t="shared" si="78"/>
        <v>2</v>
      </c>
    </row>
    <row r="83" spans="1:45" s="321" customFormat="1" ht="15.75" customHeight="1">
      <c r="A83" s="314" t="s">
        <v>108</v>
      </c>
      <c r="B83" s="317"/>
      <c r="C83" s="341" t="s">
        <v>346</v>
      </c>
      <c r="D83" s="333"/>
      <c r="E83" s="313" t="str">
        <f t="shared" si="61"/>
        <v/>
      </c>
      <c r="F83" s="333"/>
      <c r="G83" s="313" t="str">
        <f t="shared" si="62"/>
        <v/>
      </c>
      <c r="H83" s="333"/>
      <c r="I83" s="342"/>
      <c r="J83" s="334"/>
      <c r="K83" s="313" t="str">
        <f t="shared" si="63"/>
        <v/>
      </c>
      <c r="L83" s="333"/>
      <c r="M83" s="313" t="str">
        <f t="shared" si="64"/>
        <v/>
      </c>
      <c r="N83" s="333"/>
      <c r="O83" s="343"/>
      <c r="P83" s="334"/>
      <c r="Q83" s="313" t="str">
        <f t="shared" si="65"/>
        <v/>
      </c>
      <c r="R83" s="333"/>
      <c r="S83" s="313" t="str">
        <f t="shared" si="66"/>
        <v/>
      </c>
      <c r="T83" s="333"/>
      <c r="U83" s="343"/>
      <c r="V83" s="334"/>
      <c r="W83" s="313" t="str">
        <f t="shared" si="67"/>
        <v/>
      </c>
      <c r="X83" s="333"/>
      <c r="Y83" s="313" t="str">
        <f t="shared" si="68"/>
        <v/>
      </c>
      <c r="Z83" s="333"/>
      <c r="AA83" s="343"/>
      <c r="AB83" s="334"/>
      <c r="AC83" s="313" t="str">
        <f t="shared" si="69"/>
        <v/>
      </c>
      <c r="AD83" s="333"/>
      <c r="AE83" s="313" t="str">
        <f t="shared" si="70"/>
        <v/>
      </c>
      <c r="AF83" s="333"/>
      <c r="AG83" s="343"/>
      <c r="AH83" s="333"/>
      <c r="AI83" s="313" t="str">
        <f t="shared" si="71"/>
        <v/>
      </c>
      <c r="AJ83" s="333">
        <v>4</v>
      </c>
      <c r="AK83" s="313">
        <f t="shared" si="72"/>
        <v>60</v>
      </c>
      <c r="AL83" s="344">
        <v>12</v>
      </c>
      <c r="AM83" s="344" t="s">
        <v>107</v>
      </c>
      <c r="AN83" s="318" t="str">
        <f t="shared" si="73"/>
        <v/>
      </c>
      <c r="AO83" s="313" t="str">
        <f t="shared" si="74"/>
        <v/>
      </c>
      <c r="AP83" s="319">
        <f t="shared" si="75"/>
        <v>4</v>
      </c>
      <c r="AQ83" s="313">
        <f t="shared" si="76"/>
        <v>60</v>
      </c>
      <c r="AR83" s="319">
        <f t="shared" si="77"/>
        <v>12</v>
      </c>
      <c r="AS83" s="320">
        <f t="shared" si="78"/>
        <v>4</v>
      </c>
    </row>
    <row r="84" spans="1:45" ht="15.75" customHeight="1" thickBot="1">
      <c r="A84" s="280"/>
      <c r="B84" s="15"/>
      <c r="C84" s="13"/>
      <c r="D84" s="120"/>
      <c r="E84" s="14" t="str">
        <f t="shared" si="61"/>
        <v/>
      </c>
      <c r="F84" s="120"/>
      <c r="G84" s="14" t="str">
        <f t="shared" si="62"/>
        <v/>
      </c>
      <c r="H84" s="120"/>
      <c r="I84" s="128"/>
      <c r="J84" s="121"/>
      <c r="K84" s="14" t="str">
        <f t="shared" si="63"/>
        <v/>
      </c>
      <c r="L84" s="120"/>
      <c r="M84" s="14" t="str">
        <f t="shared" si="64"/>
        <v/>
      </c>
      <c r="N84" s="120"/>
      <c r="O84" s="127"/>
      <c r="P84" s="121"/>
      <c r="Q84" s="14" t="str">
        <f t="shared" si="65"/>
        <v/>
      </c>
      <c r="R84" s="120"/>
      <c r="S84" s="14" t="str">
        <f t="shared" si="66"/>
        <v/>
      </c>
      <c r="T84" s="120"/>
      <c r="U84" s="127"/>
      <c r="V84" s="121"/>
      <c r="W84" s="14" t="str">
        <f t="shared" si="67"/>
        <v/>
      </c>
      <c r="X84" s="120"/>
      <c r="Y84" s="14" t="str">
        <f t="shared" si="68"/>
        <v/>
      </c>
      <c r="Z84" s="120"/>
      <c r="AA84" s="127"/>
      <c r="AB84" s="121"/>
      <c r="AC84" s="14" t="str">
        <f t="shared" si="69"/>
        <v/>
      </c>
      <c r="AD84" s="120"/>
      <c r="AE84" s="14" t="str">
        <f t="shared" si="70"/>
        <v/>
      </c>
      <c r="AF84" s="120"/>
      <c r="AG84" s="127"/>
      <c r="AH84" s="120"/>
      <c r="AI84" s="14" t="str">
        <f t="shared" si="71"/>
        <v/>
      </c>
      <c r="AJ84" s="120"/>
      <c r="AK84" s="14" t="str">
        <f t="shared" si="72"/>
        <v/>
      </c>
      <c r="AL84" s="120"/>
      <c r="AM84" s="120"/>
      <c r="AN84" s="16" t="str">
        <f t="shared" si="73"/>
        <v/>
      </c>
      <c r="AO84" s="14" t="str">
        <f t="shared" si="74"/>
        <v/>
      </c>
      <c r="AP84" s="17" t="str">
        <f t="shared" si="75"/>
        <v/>
      </c>
      <c r="AQ84" s="14" t="str">
        <f t="shared" si="76"/>
        <v/>
      </c>
      <c r="AR84" s="17" t="str">
        <f t="shared" si="77"/>
        <v/>
      </c>
      <c r="AS84" s="18" t="str">
        <f t="shared" si="78"/>
        <v/>
      </c>
    </row>
    <row r="85" spans="1:45" ht="15.75" hidden="1" customHeight="1">
      <c r="A85" s="291"/>
      <c r="B85" s="15"/>
      <c r="C85" s="13"/>
      <c r="D85" s="120"/>
      <c r="E85" s="14" t="str">
        <f t="shared" si="61"/>
        <v/>
      </c>
      <c r="F85" s="120"/>
      <c r="G85" s="14" t="str">
        <f t="shared" si="62"/>
        <v/>
      </c>
      <c r="H85" s="120"/>
      <c r="I85" s="128"/>
      <c r="J85" s="121"/>
      <c r="K85" s="14" t="str">
        <f t="shared" si="63"/>
        <v/>
      </c>
      <c r="L85" s="120"/>
      <c r="M85" s="14" t="str">
        <f t="shared" si="64"/>
        <v/>
      </c>
      <c r="N85" s="120"/>
      <c r="O85" s="127"/>
      <c r="P85" s="121"/>
      <c r="Q85" s="14" t="str">
        <f t="shared" si="65"/>
        <v/>
      </c>
      <c r="R85" s="120"/>
      <c r="S85" s="14" t="str">
        <f t="shared" si="66"/>
        <v/>
      </c>
      <c r="T85" s="120"/>
      <c r="U85" s="127"/>
      <c r="V85" s="121"/>
      <c r="W85" s="14" t="str">
        <f t="shared" si="67"/>
        <v/>
      </c>
      <c r="X85" s="120"/>
      <c r="Y85" s="14" t="str">
        <f t="shared" si="68"/>
        <v/>
      </c>
      <c r="Z85" s="120"/>
      <c r="AA85" s="127"/>
      <c r="AB85" s="121"/>
      <c r="AC85" s="14" t="str">
        <f t="shared" si="69"/>
        <v/>
      </c>
      <c r="AD85" s="120"/>
      <c r="AE85" s="14" t="str">
        <f t="shared" si="70"/>
        <v/>
      </c>
      <c r="AF85" s="120"/>
      <c r="AG85" s="127"/>
      <c r="AH85" s="120"/>
      <c r="AI85" s="14" t="str">
        <f t="shared" si="71"/>
        <v/>
      </c>
      <c r="AJ85" s="120"/>
      <c r="AK85" s="14" t="str">
        <f t="shared" si="72"/>
        <v/>
      </c>
      <c r="AL85" s="120"/>
      <c r="AM85" s="120"/>
      <c r="AN85" s="16" t="str">
        <f t="shared" si="73"/>
        <v/>
      </c>
      <c r="AO85" s="14" t="str">
        <f t="shared" si="74"/>
        <v/>
      </c>
      <c r="AP85" s="17" t="str">
        <f t="shared" si="75"/>
        <v/>
      </c>
      <c r="AQ85" s="14" t="str">
        <f t="shared" si="76"/>
        <v/>
      </c>
      <c r="AR85" s="17" t="str">
        <f t="shared" si="77"/>
        <v/>
      </c>
      <c r="AS85" s="18" t="str">
        <f t="shared" si="78"/>
        <v/>
      </c>
    </row>
    <row r="86" spans="1:45" ht="15.75" hidden="1" customHeight="1">
      <c r="A86" s="291"/>
      <c r="B86" s="15"/>
      <c r="C86" s="13"/>
      <c r="D86" s="120"/>
      <c r="E86" s="14" t="str">
        <f t="shared" si="61"/>
        <v/>
      </c>
      <c r="F86" s="120"/>
      <c r="G86" s="14" t="str">
        <f t="shared" si="62"/>
        <v/>
      </c>
      <c r="H86" s="120"/>
      <c r="I86" s="128"/>
      <c r="J86" s="121"/>
      <c r="K86" s="14" t="str">
        <f t="shared" si="63"/>
        <v/>
      </c>
      <c r="L86" s="120"/>
      <c r="M86" s="14" t="str">
        <f t="shared" si="64"/>
        <v/>
      </c>
      <c r="N86" s="120"/>
      <c r="O86" s="127"/>
      <c r="P86" s="121"/>
      <c r="Q86" s="14" t="str">
        <f t="shared" si="65"/>
        <v/>
      </c>
      <c r="R86" s="120"/>
      <c r="S86" s="14" t="str">
        <f t="shared" si="66"/>
        <v/>
      </c>
      <c r="T86" s="120"/>
      <c r="U86" s="127"/>
      <c r="V86" s="121"/>
      <c r="W86" s="14" t="str">
        <f t="shared" si="67"/>
        <v/>
      </c>
      <c r="X86" s="120"/>
      <c r="Y86" s="14" t="str">
        <f t="shared" si="68"/>
        <v/>
      </c>
      <c r="Z86" s="120"/>
      <c r="AA86" s="127"/>
      <c r="AB86" s="121"/>
      <c r="AC86" s="14" t="str">
        <f t="shared" si="69"/>
        <v/>
      </c>
      <c r="AD86" s="120"/>
      <c r="AE86" s="14" t="str">
        <f t="shared" si="70"/>
        <v/>
      </c>
      <c r="AF86" s="120"/>
      <c r="AG86" s="127"/>
      <c r="AH86" s="120"/>
      <c r="AI86" s="14" t="str">
        <f t="shared" si="71"/>
        <v/>
      </c>
      <c r="AJ86" s="120"/>
      <c r="AK86" s="14" t="str">
        <f t="shared" si="72"/>
        <v/>
      </c>
      <c r="AL86" s="120"/>
      <c r="AM86" s="120"/>
      <c r="AN86" s="16" t="str">
        <f t="shared" si="73"/>
        <v/>
      </c>
      <c r="AO86" s="14" t="str">
        <f t="shared" si="74"/>
        <v/>
      </c>
      <c r="AP86" s="17" t="str">
        <f t="shared" si="75"/>
        <v/>
      </c>
      <c r="AQ86" s="14" t="str">
        <f t="shared" si="76"/>
        <v/>
      </c>
      <c r="AR86" s="17" t="str">
        <f t="shared" si="77"/>
        <v/>
      </c>
      <c r="AS86" s="18" t="str">
        <f t="shared" si="78"/>
        <v/>
      </c>
    </row>
    <row r="87" spans="1:45" ht="15.75" hidden="1" customHeight="1">
      <c r="A87" s="291"/>
      <c r="B87" s="15"/>
      <c r="C87" s="13"/>
      <c r="D87" s="120"/>
      <c r="E87" s="14" t="str">
        <f t="shared" si="61"/>
        <v/>
      </c>
      <c r="F87" s="120"/>
      <c r="G87" s="14" t="str">
        <f t="shared" si="62"/>
        <v/>
      </c>
      <c r="H87" s="120"/>
      <c r="I87" s="128"/>
      <c r="J87" s="121"/>
      <c r="K87" s="14" t="str">
        <f t="shared" si="63"/>
        <v/>
      </c>
      <c r="L87" s="120"/>
      <c r="M87" s="14" t="str">
        <f t="shared" si="64"/>
        <v/>
      </c>
      <c r="N87" s="120"/>
      <c r="O87" s="127"/>
      <c r="P87" s="121"/>
      <c r="Q87" s="14" t="str">
        <f t="shared" si="65"/>
        <v/>
      </c>
      <c r="R87" s="120"/>
      <c r="S87" s="14" t="str">
        <f t="shared" si="66"/>
        <v/>
      </c>
      <c r="T87" s="120"/>
      <c r="U87" s="127"/>
      <c r="V87" s="121"/>
      <c r="W87" s="14" t="str">
        <f t="shared" si="67"/>
        <v/>
      </c>
      <c r="X87" s="120"/>
      <c r="Y87" s="14" t="str">
        <f t="shared" si="68"/>
        <v/>
      </c>
      <c r="Z87" s="120"/>
      <c r="AA87" s="127"/>
      <c r="AB87" s="121"/>
      <c r="AC87" s="14" t="str">
        <f t="shared" si="69"/>
        <v/>
      </c>
      <c r="AD87" s="120"/>
      <c r="AE87" s="14" t="str">
        <f t="shared" si="70"/>
        <v/>
      </c>
      <c r="AF87" s="120"/>
      <c r="AG87" s="127"/>
      <c r="AH87" s="120"/>
      <c r="AI87" s="14" t="str">
        <f t="shared" si="71"/>
        <v/>
      </c>
      <c r="AJ87" s="120"/>
      <c r="AK87" s="14" t="str">
        <f t="shared" si="72"/>
        <v/>
      </c>
      <c r="AL87" s="120"/>
      <c r="AM87" s="120"/>
      <c r="AN87" s="16" t="str">
        <f t="shared" si="73"/>
        <v/>
      </c>
      <c r="AO87" s="14" t="str">
        <f t="shared" si="74"/>
        <v/>
      </c>
      <c r="AP87" s="17" t="str">
        <f t="shared" si="75"/>
        <v/>
      </c>
      <c r="AQ87" s="14" t="str">
        <f t="shared" si="76"/>
        <v/>
      </c>
      <c r="AR87" s="17" t="str">
        <f t="shared" si="77"/>
        <v/>
      </c>
      <c r="AS87" s="18" t="str">
        <f t="shared" si="78"/>
        <v/>
      </c>
    </row>
    <row r="88" spans="1:45" ht="15.75" hidden="1" customHeight="1">
      <c r="A88" s="291"/>
      <c r="B88" s="15"/>
      <c r="C88" s="13"/>
      <c r="D88" s="120"/>
      <c r="E88" s="14" t="str">
        <f t="shared" si="61"/>
        <v/>
      </c>
      <c r="F88" s="120"/>
      <c r="G88" s="14" t="str">
        <f t="shared" si="62"/>
        <v/>
      </c>
      <c r="H88" s="120"/>
      <c r="I88" s="128"/>
      <c r="J88" s="121"/>
      <c r="K88" s="14" t="str">
        <f t="shared" si="63"/>
        <v/>
      </c>
      <c r="L88" s="120"/>
      <c r="M88" s="14" t="str">
        <f t="shared" si="64"/>
        <v/>
      </c>
      <c r="N88" s="120"/>
      <c r="O88" s="127"/>
      <c r="P88" s="121"/>
      <c r="Q88" s="14" t="str">
        <f t="shared" si="65"/>
        <v/>
      </c>
      <c r="R88" s="120"/>
      <c r="S88" s="14" t="str">
        <f t="shared" si="66"/>
        <v/>
      </c>
      <c r="T88" s="120"/>
      <c r="U88" s="127"/>
      <c r="V88" s="121"/>
      <c r="W88" s="14" t="str">
        <f t="shared" si="67"/>
        <v/>
      </c>
      <c r="X88" s="120"/>
      <c r="Y88" s="14" t="str">
        <f t="shared" si="68"/>
        <v/>
      </c>
      <c r="Z88" s="120"/>
      <c r="AA88" s="127"/>
      <c r="AB88" s="121"/>
      <c r="AC88" s="14" t="str">
        <f t="shared" si="69"/>
        <v/>
      </c>
      <c r="AD88" s="120"/>
      <c r="AE88" s="14" t="str">
        <f t="shared" si="70"/>
        <v/>
      </c>
      <c r="AF88" s="120"/>
      <c r="AG88" s="127"/>
      <c r="AH88" s="120"/>
      <c r="AI88" s="14" t="str">
        <f t="shared" si="71"/>
        <v/>
      </c>
      <c r="AJ88" s="120"/>
      <c r="AK88" s="14" t="str">
        <f t="shared" si="72"/>
        <v/>
      </c>
      <c r="AL88" s="120"/>
      <c r="AM88" s="120"/>
      <c r="AN88" s="16" t="str">
        <f t="shared" si="73"/>
        <v/>
      </c>
      <c r="AO88" s="14" t="str">
        <f t="shared" si="74"/>
        <v/>
      </c>
      <c r="AP88" s="17" t="str">
        <f t="shared" si="75"/>
        <v/>
      </c>
      <c r="AQ88" s="14" t="str">
        <f t="shared" si="76"/>
        <v/>
      </c>
      <c r="AR88" s="17" t="str">
        <f t="shared" si="77"/>
        <v/>
      </c>
      <c r="AS88" s="18" t="str">
        <f t="shared" si="78"/>
        <v/>
      </c>
    </row>
    <row r="89" spans="1:45" ht="15.75" hidden="1" customHeight="1">
      <c r="A89" s="291"/>
      <c r="B89" s="15"/>
      <c r="C89" s="13"/>
      <c r="D89" s="120"/>
      <c r="E89" s="14" t="str">
        <f t="shared" si="61"/>
        <v/>
      </c>
      <c r="F89" s="120"/>
      <c r="G89" s="14" t="str">
        <f t="shared" si="62"/>
        <v/>
      </c>
      <c r="H89" s="120"/>
      <c r="I89" s="128"/>
      <c r="J89" s="121"/>
      <c r="K89" s="14" t="str">
        <f t="shared" si="63"/>
        <v/>
      </c>
      <c r="L89" s="120"/>
      <c r="M89" s="14" t="str">
        <f t="shared" si="64"/>
        <v/>
      </c>
      <c r="N89" s="120"/>
      <c r="O89" s="127"/>
      <c r="P89" s="121"/>
      <c r="Q89" s="14" t="str">
        <f t="shared" si="65"/>
        <v/>
      </c>
      <c r="R89" s="120"/>
      <c r="S89" s="14" t="str">
        <f t="shared" si="66"/>
        <v/>
      </c>
      <c r="T89" s="120"/>
      <c r="U89" s="127"/>
      <c r="V89" s="121"/>
      <c r="W89" s="14" t="str">
        <f t="shared" si="67"/>
        <v/>
      </c>
      <c r="X89" s="120"/>
      <c r="Y89" s="14" t="str">
        <f t="shared" si="68"/>
        <v/>
      </c>
      <c r="Z89" s="120"/>
      <c r="AA89" s="127"/>
      <c r="AB89" s="121"/>
      <c r="AC89" s="14" t="str">
        <f t="shared" si="69"/>
        <v/>
      </c>
      <c r="AD89" s="120"/>
      <c r="AE89" s="14" t="str">
        <f t="shared" si="70"/>
        <v/>
      </c>
      <c r="AF89" s="120"/>
      <c r="AG89" s="127"/>
      <c r="AH89" s="120"/>
      <c r="AI89" s="14" t="str">
        <f t="shared" si="71"/>
        <v/>
      </c>
      <c r="AJ89" s="120"/>
      <c r="AK89" s="14" t="str">
        <f t="shared" si="72"/>
        <v/>
      </c>
      <c r="AL89" s="120"/>
      <c r="AM89" s="120"/>
      <c r="AN89" s="16" t="str">
        <f t="shared" si="73"/>
        <v/>
      </c>
      <c r="AO89" s="14" t="str">
        <f t="shared" si="74"/>
        <v/>
      </c>
      <c r="AP89" s="17" t="str">
        <f t="shared" si="75"/>
        <v/>
      </c>
      <c r="AQ89" s="14" t="str">
        <f t="shared" si="76"/>
        <v/>
      </c>
      <c r="AR89" s="17" t="str">
        <f t="shared" si="77"/>
        <v/>
      </c>
      <c r="AS89" s="18" t="str">
        <f t="shared" si="78"/>
        <v/>
      </c>
    </row>
    <row r="90" spans="1:45" ht="15.75" hidden="1" customHeight="1">
      <c r="A90" s="291"/>
      <c r="B90" s="15"/>
      <c r="C90" s="13"/>
      <c r="D90" s="120"/>
      <c r="E90" s="14" t="str">
        <f t="shared" si="61"/>
        <v/>
      </c>
      <c r="F90" s="120"/>
      <c r="G90" s="14" t="str">
        <f t="shared" si="62"/>
        <v/>
      </c>
      <c r="H90" s="120"/>
      <c r="I90" s="128"/>
      <c r="J90" s="121"/>
      <c r="K90" s="14" t="str">
        <f t="shared" si="63"/>
        <v/>
      </c>
      <c r="L90" s="120"/>
      <c r="M90" s="14" t="str">
        <f t="shared" si="64"/>
        <v/>
      </c>
      <c r="N90" s="120"/>
      <c r="O90" s="127"/>
      <c r="P90" s="121"/>
      <c r="Q90" s="14" t="str">
        <f t="shared" si="65"/>
        <v/>
      </c>
      <c r="R90" s="120"/>
      <c r="S90" s="14" t="str">
        <f t="shared" si="66"/>
        <v/>
      </c>
      <c r="T90" s="120"/>
      <c r="U90" s="127"/>
      <c r="V90" s="121"/>
      <c r="W90" s="14" t="str">
        <f t="shared" si="67"/>
        <v/>
      </c>
      <c r="X90" s="120"/>
      <c r="Y90" s="14" t="str">
        <f t="shared" si="68"/>
        <v/>
      </c>
      <c r="Z90" s="120"/>
      <c r="AA90" s="127"/>
      <c r="AB90" s="121"/>
      <c r="AC90" s="14" t="str">
        <f t="shared" si="69"/>
        <v/>
      </c>
      <c r="AD90" s="120"/>
      <c r="AE90" s="14" t="str">
        <f t="shared" si="70"/>
        <v/>
      </c>
      <c r="AF90" s="120"/>
      <c r="AG90" s="127"/>
      <c r="AH90" s="120"/>
      <c r="AI90" s="14" t="str">
        <f t="shared" si="71"/>
        <v/>
      </c>
      <c r="AJ90" s="120"/>
      <c r="AK90" s="14" t="str">
        <f t="shared" si="72"/>
        <v/>
      </c>
      <c r="AL90" s="120"/>
      <c r="AM90" s="120"/>
      <c r="AN90" s="16" t="str">
        <f t="shared" si="73"/>
        <v/>
      </c>
      <c r="AO90" s="14" t="str">
        <f t="shared" si="74"/>
        <v/>
      </c>
      <c r="AP90" s="17" t="str">
        <f t="shared" si="75"/>
        <v/>
      </c>
      <c r="AQ90" s="14" t="str">
        <f t="shared" si="76"/>
        <v/>
      </c>
      <c r="AR90" s="17" t="str">
        <f t="shared" si="77"/>
        <v/>
      </c>
      <c r="AS90" s="18" t="str">
        <f t="shared" si="78"/>
        <v/>
      </c>
    </row>
    <row r="91" spans="1:45" ht="15.75" hidden="1" customHeight="1">
      <c r="A91" s="291"/>
      <c r="B91" s="15"/>
      <c r="C91" s="13"/>
      <c r="D91" s="120"/>
      <c r="E91" s="14" t="str">
        <f t="shared" si="61"/>
        <v/>
      </c>
      <c r="F91" s="120"/>
      <c r="G91" s="14" t="str">
        <f t="shared" si="62"/>
        <v/>
      </c>
      <c r="H91" s="120"/>
      <c r="I91" s="128"/>
      <c r="J91" s="121"/>
      <c r="K91" s="14" t="str">
        <f t="shared" si="63"/>
        <v/>
      </c>
      <c r="L91" s="120"/>
      <c r="M91" s="14" t="str">
        <f t="shared" si="64"/>
        <v/>
      </c>
      <c r="N91" s="120"/>
      <c r="O91" s="127"/>
      <c r="P91" s="121"/>
      <c r="Q91" s="14" t="str">
        <f t="shared" si="65"/>
        <v/>
      </c>
      <c r="R91" s="120"/>
      <c r="S91" s="14" t="str">
        <f t="shared" si="66"/>
        <v/>
      </c>
      <c r="T91" s="120"/>
      <c r="U91" s="127"/>
      <c r="V91" s="121"/>
      <c r="W91" s="14" t="str">
        <f t="shared" si="67"/>
        <v/>
      </c>
      <c r="X91" s="120"/>
      <c r="Y91" s="14" t="str">
        <f t="shared" si="68"/>
        <v/>
      </c>
      <c r="Z91" s="120"/>
      <c r="AA91" s="127"/>
      <c r="AB91" s="121"/>
      <c r="AC91" s="14" t="str">
        <f t="shared" si="69"/>
        <v/>
      </c>
      <c r="AD91" s="120"/>
      <c r="AE91" s="14" t="str">
        <f t="shared" si="70"/>
        <v/>
      </c>
      <c r="AF91" s="120"/>
      <c r="AG91" s="127"/>
      <c r="AH91" s="120"/>
      <c r="AI91" s="14" t="str">
        <f t="shared" si="71"/>
        <v/>
      </c>
      <c r="AJ91" s="120"/>
      <c r="AK91" s="14" t="str">
        <f t="shared" si="72"/>
        <v/>
      </c>
      <c r="AL91" s="120"/>
      <c r="AM91" s="120"/>
      <c r="AN91" s="16" t="str">
        <f t="shared" si="73"/>
        <v/>
      </c>
      <c r="AO91" s="14" t="str">
        <f t="shared" si="74"/>
        <v/>
      </c>
      <c r="AP91" s="17" t="str">
        <f t="shared" si="75"/>
        <v/>
      </c>
      <c r="AQ91" s="14" t="str">
        <f t="shared" si="76"/>
        <v/>
      </c>
      <c r="AR91" s="17" t="str">
        <f t="shared" si="77"/>
        <v/>
      </c>
      <c r="AS91" s="18" t="str">
        <f t="shared" si="78"/>
        <v/>
      </c>
    </row>
    <row r="92" spans="1:45" ht="15.75" hidden="1" customHeight="1">
      <c r="A92" s="291"/>
      <c r="B92" s="15"/>
      <c r="C92" s="13"/>
      <c r="D92" s="120"/>
      <c r="E92" s="14" t="str">
        <f t="shared" si="61"/>
        <v/>
      </c>
      <c r="F92" s="120"/>
      <c r="G92" s="14" t="str">
        <f t="shared" si="62"/>
        <v/>
      </c>
      <c r="H92" s="120"/>
      <c r="I92" s="128"/>
      <c r="J92" s="121"/>
      <c r="K92" s="14" t="str">
        <f t="shared" si="63"/>
        <v/>
      </c>
      <c r="L92" s="120"/>
      <c r="M92" s="14" t="str">
        <f t="shared" si="64"/>
        <v/>
      </c>
      <c r="N92" s="120"/>
      <c r="O92" s="127"/>
      <c r="P92" s="121"/>
      <c r="Q92" s="14" t="str">
        <f t="shared" si="65"/>
        <v/>
      </c>
      <c r="R92" s="120"/>
      <c r="S92" s="14" t="str">
        <f t="shared" si="66"/>
        <v/>
      </c>
      <c r="T92" s="120"/>
      <c r="U92" s="127"/>
      <c r="V92" s="121"/>
      <c r="W92" s="14" t="str">
        <f t="shared" si="67"/>
        <v/>
      </c>
      <c r="X92" s="120"/>
      <c r="Y92" s="14" t="str">
        <f t="shared" si="68"/>
        <v/>
      </c>
      <c r="Z92" s="120"/>
      <c r="AA92" s="127"/>
      <c r="AB92" s="121"/>
      <c r="AC92" s="14" t="str">
        <f t="shared" si="69"/>
        <v/>
      </c>
      <c r="AD92" s="120"/>
      <c r="AE92" s="14" t="str">
        <f t="shared" si="70"/>
        <v/>
      </c>
      <c r="AF92" s="120"/>
      <c r="AG92" s="127"/>
      <c r="AH92" s="120"/>
      <c r="AI92" s="14" t="str">
        <f t="shared" si="71"/>
        <v/>
      </c>
      <c r="AJ92" s="120"/>
      <c r="AK92" s="14" t="str">
        <f t="shared" si="72"/>
        <v/>
      </c>
      <c r="AL92" s="120"/>
      <c r="AM92" s="120"/>
      <c r="AN92" s="16" t="str">
        <f t="shared" si="73"/>
        <v/>
      </c>
      <c r="AO92" s="14" t="str">
        <f t="shared" si="74"/>
        <v/>
      </c>
      <c r="AP92" s="17" t="str">
        <f t="shared" si="75"/>
        <v/>
      </c>
      <c r="AQ92" s="14" t="str">
        <f t="shared" si="76"/>
        <v/>
      </c>
      <c r="AR92" s="17" t="str">
        <f t="shared" si="77"/>
        <v/>
      </c>
      <c r="AS92" s="18" t="str">
        <f t="shared" si="78"/>
        <v/>
      </c>
    </row>
    <row r="93" spans="1:45" ht="15.75" hidden="1" customHeight="1">
      <c r="A93" s="291"/>
      <c r="B93" s="15"/>
      <c r="C93" s="13"/>
      <c r="D93" s="120"/>
      <c r="E93" s="14" t="str">
        <f t="shared" si="61"/>
        <v/>
      </c>
      <c r="F93" s="120"/>
      <c r="G93" s="14" t="str">
        <f t="shared" si="62"/>
        <v/>
      </c>
      <c r="H93" s="120"/>
      <c r="I93" s="128"/>
      <c r="J93" s="121"/>
      <c r="K93" s="14" t="str">
        <f t="shared" si="63"/>
        <v/>
      </c>
      <c r="L93" s="120"/>
      <c r="M93" s="14" t="str">
        <f t="shared" si="64"/>
        <v/>
      </c>
      <c r="N93" s="120"/>
      <c r="O93" s="127"/>
      <c r="P93" s="121"/>
      <c r="Q93" s="14" t="str">
        <f t="shared" si="65"/>
        <v/>
      </c>
      <c r="R93" s="120"/>
      <c r="S93" s="14" t="str">
        <f t="shared" si="66"/>
        <v/>
      </c>
      <c r="T93" s="120"/>
      <c r="U93" s="127"/>
      <c r="V93" s="121"/>
      <c r="W93" s="14" t="str">
        <f t="shared" si="67"/>
        <v/>
      </c>
      <c r="X93" s="120"/>
      <c r="Y93" s="14" t="str">
        <f t="shared" si="68"/>
        <v/>
      </c>
      <c r="Z93" s="120"/>
      <c r="AA93" s="127"/>
      <c r="AB93" s="121"/>
      <c r="AC93" s="14" t="str">
        <f t="shared" si="69"/>
        <v/>
      </c>
      <c r="AD93" s="120"/>
      <c r="AE93" s="14" t="str">
        <f t="shared" si="70"/>
        <v/>
      </c>
      <c r="AF93" s="120"/>
      <c r="AG93" s="127"/>
      <c r="AH93" s="120"/>
      <c r="AI93" s="14" t="str">
        <f t="shared" si="71"/>
        <v/>
      </c>
      <c r="AJ93" s="120"/>
      <c r="AK93" s="14" t="str">
        <f t="shared" si="72"/>
        <v/>
      </c>
      <c r="AL93" s="120"/>
      <c r="AM93" s="120"/>
      <c r="AN93" s="16" t="str">
        <f t="shared" si="73"/>
        <v/>
      </c>
      <c r="AO93" s="14" t="str">
        <f t="shared" si="74"/>
        <v/>
      </c>
      <c r="AP93" s="17" t="str">
        <f t="shared" si="75"/>
        <v/>
      </c>
      <c r="AQ93" s="14" t="str">
        <f t="shared" si="76"/>
        <v/>
      </c>
      <c r="AR93" s="17" t="str">
        <f t="shared" si="77"/>
        <v/>
      </c>
      <c r="AS93" s="18" t="str">
        <f t="shared" si="78"/>
        <v/>
      </c>
    </row>
    <row r="94" spans="1:45" ht="15.75" hidden="1" customHeight="1">
      <c r="A94" s="291"/>
      <c r="B94" s="15"/>
      <c r="C94" s="13"/>
      <c r="D94" s="120"/>
      <c r="E94" s="14" t="str">
        <f t="shared" si="61"/>
        <v/>
      </c>
      <c r="F94" s="120"/>
      <c r="G94" s="14" t="str">
        <f t="shared" si="62"/>
        <v/>
      </c>
      <c r="H94" s="120"/>
      <c r="I94" s="128"/>
      <c r="J94" s="121"/>
      <c r="K94" s="14" t="str">
        <f t="shared" si="63"/>
        <v/>
      </c>
      <c r="L94" s="120"/>
      <c r="M94" s="14" t="str">
        <f t="shared" si="64"/>
        <v/>
      </c>
      <c r="N94" s="120"/>
      <c r="O94" s="127"/>
      <c r="P94" s="121"/>
      <c r="Q94" s="14" t="str">
        <f t="shared" si="65"/>
        <v/>
      </c>
      <c r="R94" s="120"/>
      <c r="S94" s="14" t="str">
        <f t="shared" si="66"/>
        <v/>
      </c>
      <c r="T94" s="120"/>
      <c r="U94" s="127"/>
      <c r="V94" s="121"/>
      <c r="W94" s="14" t="str">
        <f t="shared" si="67"/>
        <v/>
      </c>
      <c r="X94" s="120"/>
      <c r="Y94" s="14" t="str">
        <f t="shared" si="68"/>
        <v/>
      </c>
      <c r="Z94" s="120"/>
      <c r="AA94" s="127"/>
      <c r="AB94" s="121"/>
      <c r="AC94" s="14" t="str">
        <f t="shared" si="69"/>
        <v/>
      </c>
      <c r="AD94" s="120"/>
      <c r="AE94" s="14" t="str">
        <f t="shared" si="70"/>
        <v/>
      </c>
      <c r="AF94" s="120"/>
      <c r="AG94" s="127"/>
      <c r="AH94" s="120"/>
      <c r="AI94" s="14" t="str">
        <f t="shared" si="71"/>
        <v/>
      </c>
      <c r="AJ94" s="120"/>
      <c r="AK94" s="14" t="str">
        <f t="shared" si="72"/>
        <v/>
      </c>
      <c r="AL94" s="120"/>
      <c r="AM94" s="120"/>
      <c r="AN94" s="16" t="str">
        <f t="shared" si="73"/>
        <v/>
      </c>
      <c r="AO94" s="14" t="str">
        <f t="shared" si="74"/>
        <v/>
      </c>
      <c r="AP94" s="17" t="str">
        <f t="shared" si="75"/>
        <v/>
      </c>
      <c r="AQ94" s="14" t="str">
        <f t="shared" si="76"/>
        <v/>
      </c>
      <c r="AR94" s="17" t="str">
        <f t="shared" si="77"/>
        <v/>
      </c>
      <c r="AS94" s="18" t="str">
        <f t="shared" si="78"/>
        <v/>
      </c>
    </row>
    <row r="95" spans="1:45" ht="15.75" hidden="1" customHeight="1">
      <c r="A95" s="291"/>
      <c r="B95" s="15"/>
      <c r="C95" s="13"/>
      <c r="D95" s="120"/>
      <c r="E95" s="14" t="str">
        <f t="shared" si="61"/>
        <v/>
      </c>
      <c r="F95" s="120"/>
      <c r="G95" s="14" t="str">
        <f t="shared" si="62"/>
        <v/>
      </c>
      <c r="H95" s="120"/>
      <c r="I95" s="128"/>
      <c r="J95" s="121"/>
      <c r="K95" s="14" t="str">
        <f t="shared" si="63"/>
        <v/>
      </c>
      <c r="L95" s="120"/>
      <c r="M95" s="14" t="str">
        <f t="shared" si="64"/>
        <v/>
      </c>
      <c r="N95" s="120"/>
      <c r="O95" s="127"/>
      <c r="P95" s="121"/>
      <c r="Q95" s="14" t="str">
        <f t="shared" si="65"/>
        <v/>
      </c>
      <c r="R95" s="120"/>
      <c r="S95" s="14" t="str">
        <f t="shared" si="66"/>
        <v/>
      </c>
      <c r="T95" s="120"/>
      <c r="U95" s="127"/>
      <c r="V95" s="121"/>
      <c r="W95" s="14" t="str">
        <f t="shared" si="67"/>
        <v/>
      </c>
      <c r="X95" s="120"/>
      <c r="Y95" s="14" t="str">
        <f t="shared" si="68"/>
        <v/>
      </c>
      <c r="Z95" s="120"/>
      <c r="AA95" s="127"/>
      <c r="AB95" s="121"/>
      <c r="AC95" s="14" t="str">
        <f t="shared" si="69"/>
        <v/>
      </c>
      <c r="AD95" s="120"/>
      <c r="AE95" s="14" t="str">
        <f t="shared" si="70"/>
        <v/>
      </c>
      <c r="AF95" s="120"/>
      <c r="AG95" s="127"/>
      <c r="AH95" s="120"/>
      <c r="AI95" s="14" t="str">
        <f t="shared" si="71"/>
        <v/>
      </c>
      <c r="AJ95" s="120"/>
      <c r="AK95" s="14" t="str">
        <f t="shared" si="72"/>
        <v/>
      </c>
      <c r="AL95" s="120"/>
      <c r="AM95" s="120"/>
      <c r="AN95" s="16" t="str">
        <f t="shared" si="73"/>
        <v/>
      </c>
      <c r="AO95" s="14" t="str">
        <f t="shared" si="74"/>
        <v/>
      </c>
      <c r="AP95" s="17" t="str">
        <f t="shared" si="75"/>
        <v/>
      </c>
      <c r="AQ95" s="14" t="str">
        <f t="shared" si="76"/>
        <v/>
      </c>
      <c r="AR95" s="17" t="str">
        <f t="shared" si="77"/>
        <v/>
      </c>
      <c r="AS95" s="18" t="str">
        <f t="shared" si="78"/>
        <v/>
      </c>
    </row>
    <row r="96" spans="1:45" ht="15.75" hidden="1" customHeight="1">
      <c r="A96" s="291"/>
      <c r="B96" s="15"/>
      <c r="C96" s="13"/>
      <c r="D96" s="120"/>
      <c r="E96" s="14" t="str">
        <f t="shared" si="61"/>
        <v/>
      </c>
      <c r="F96" s="120"/>
      <c r="G96" s="14" t="str">
        <f t="shared" si="62"/>
        <v/>
      </c>
      <c r="H96" s="120"/>
      <c r="I96" s="128"/>
      <c r="J96" s="121"/>
      <c r="K96" s="14" t="str">
        <f t="shared" si="63"/>
        <v/>
      </c>
      <c r="L96" s="120"/>
      <c r="M96" s="14" t="str">
        <f t="shared" si="64"/>
        <v/>
      </c>
      <c r="N96" s="120"/>
      <c r="O96" s="127"/>
      <c r="P96" s="121"/>
      <c r="Q96" s="14" t="str">
        <f t="shared" si="65"/>
        <v/>
      </c>
      <c r="R96" s="120"/>
      <c r="S96" s="14" t="str">
        <f t="shared" si="66"/>
        <v/>
      </c>
      <c r="T96" s="120"/>
      <c r="U96" s="127"/>
      <c r="V96" s="121"/>
      <c r="W96" s="14" t="str">
        <f t="shared" si="67"/>
        <v/>
      </c>
      <c r="X96" s="120"/>
      <c r="Y96" s="14" t="str">
        <f t="shared" si="68"/>
        <v/>
      </c>
      <c r="Z96" s="120"/>
      <c r="AA96" s="127"/>
      <c r="AB96" s="121"/>
      <c r="AC96" s="14" t="str">
        <f t="shared" si="69"/>
        <v/>
      </c>
      <c r="AD96" s="120"/>
      <c r="AE96" s="14" t="str">
        <f t="shared" si="70"/>
        <v/>
      </c>
      <c r="AF96" s="120"/>
      <c r="AG96" s="127"/>
      <c r="AH96" s="120"/>
      <c r="AI96" s="14" t="str">
        <f t="shared" si="71"/>
        <v/>
      </c>
      <c r="AJ96" s="120"/>
      <c r="AK96" s="14" t="str">
        <f t="shared" si="72"/>
        <v/>
      </c>
      <c r="AL96" s="120"/>
      <c r="AM96" s="120"/>
      <c r="AN96" s="16" t="str">
        <f t="shared" si="73"/>
        <v/>
      </c>
      <c r="AO96" s="14" t="str">
        <f t="shared" si="74"/>
        <v/>
      </c>
      <c r="AP96" s="17" t="str">
        <f t="shared" si="75"/>
        <v/>
      </c>
      <c r="AQ96" s="14" t="str">
        <f t="shared" si="76"/>
        <v/>
      </c>
      <c r="AR96" s="17" t="str">
        <f t="shared" si="77"/>
        <v/>
      </c>
      <c r="AS96" s="18" t="str">
        <f t="shared" si="78"/>
        <v/>
      </c>
    </row>
    <row r="97" spans="1:45" ht="15.75" hidden="1" customHeight="1">
      <c r="A97" s="291"/>
      <c r="B97" s="15"/>
      <c r="C97" s="13"/>
      <c r="D97" s="120"/>
      <c r="E97" s="14" t="str">
        <f t="shared" si="61"/>
        <v/>
      </c>
      <c r="F97" s="120"/>
      <c r="G97" s="14" t="str">
        <f t="shared" si="62"/>
        <v/>
      </c>
      <c r="H97" s="120"/>
      <c r="I97" s="128"/>
      <c r="J97" s="121"/>
      <c r="K97" s="14" t="str">
        <f t="shared" si="63"/>
        <v/>
      </c>
      <c r="L97" s="120"/>
      <c r="M97" s="14" t="str">
        <f t="shared" si="64"/>
        <v/>
      </c>
      <c r="N97" s="120"/>
      <c r="O97" s="127"/>
      <c r="P97" s="121"/>
      <c r="Q97" s="14" t="str">
        <f t="shared" si="65"/>
        <v/>
      </c>
      <c r="R97" s="120"/>
      <c r="S97" s="14" t="str">
        <f t="shared" si="66"/>
        <v/>
      </c>
      <c r="T97" s="120"/>
      <c r="U97" s="127"/>
      <c r="V97" s="121"/>
      <c r="W97" s="14" t="str">
        <f t="shared" si="67"/>
        <v/>
      </c>
      <c r="X97" s="120"/>
      <c r="Y97" s="14" t="str">
        <f t="shared" si="68"/>
        <v/>
      </c>
      <c r="Z97" s="120"/>
      <c r="AA97" s="127"/>
      <c r="AB97" s="121"/>
      <c r="AC97" s="14" t="str">
        <f t="shared" si="69"/>
        <v/>
      </c>
      <c r="AD97" s="120"/>
      <c r="AE97" s="14" t="str">
        <f t="shared" si="70"/>
        <v/>
      </c>
      <c r="AF97" s="120"/>
      <c r="AG97" s="127"/>
      <c r="AH97" s="120"/>
      <c r="AI97" s="14" t="str">
        <f t="shared" si="71"/>
        <v/>
      </c>
      <c r="AJ97" s="120"/>
      <c r="AK97" s="14" t="str">
        <f t="shared" si="72"/>
        <v/>
      </c>
      <c r="AL97" s="120"/>
      <c r="AM97" s="120"/>
      <c r="AN97" s="16" t="str">
        <f t="shared" si="73"/>
        <v/>
      </c>
      <c r="AO97" s="14" t="str">
        <f t="shared" si="74"/>
        <v/>
      </c>
      <c r="AP97" s="17" t="str">
        <f t="shared" si="75"/>
        <v/>
      </c>
      <c r="AQ97" s="14" t="str">
        <f t="shared" si="76"/>
        <v/>
      </c>
      <c r="AR97" s="17" t="str">
        <f t="shared" si="77"/>
        <v/>
      </c>
      <c r="AS97" s="18" t="str">
        <f t="shared" si="78"/>
        <v/>
      </c>
    </row>
    <row r="98" spans="1:45" ht="15.75" hidden="1" customHeight="1" thickBot="1">
      <c r="A98" s="291"/>
      <c r="B98" s="15"/>
      <c r="C98" s="13"/>
      <c r="D98" s="120"/>
      <c r="E98" s="14" t="str">
        <f t="shared" si="61"/>
        <v/>
      </c>
      <c r="F98" s="120"/>
      <c r="G98" s="14" t="str">
        <f t="shared" si="62"/>
        <v/>
      </c>
      <c r="H98" s="120"/>
      <c r="I98" s="128"/>
      <c r="J98" s="121"/>
      <c r="K98" s="14" t="str">
        <f t="shared" si="63"/>
        <v/>
      </c>
      <c r="L98" s="120"/>
      <c r="M98" s="14" t="str">
        <f t="shared" si="64"/>
        <v/>
      </c>
      <c r="N98" s="120"/>
      <c r="O98" s="127"/>
      <c r="P98" s="121"/>
      <c r="Q98" s="14" t="str">
        <f t="shared" si="65"/>
        <v/>
      </c>
      <c r="R98" s="120"/>
      <c r="S98" s="14" t="str">
        <f t="shared" si="66"/>
        <v/>
      </c>
      <c r="T98" s="120"/>
      <c r="U98" s="127"/>
      <c r="V98" s="121"/>
      <c r="W98" s="14" t="str">
        <f t="shared" si="67"/>
        <v/>
      </c>
      <c r="X98" s="120"/>
      <c r="Y98" s="14" t="str">
        <f t="shared" si="68"/>
        <v/>
      </c>
      <c r="Z98" s="120"/>
      <c r="AA98" s="127"/>
      <c r="AB98" s="121"/>
      <c r="AC98" s="14" t="str">
        <f t="shared" si="69"/>
        <v/>
      </c>
      <c r="AD98" s="120"/>
      <c r="AE98" s="14" t="str">
        <f t="shared" si="70"/>
        <v/>
      </c>
      <c r="AF98" s="120"/>
      <c r="AG98" s="134"/>
      <c r="AH98" s="135"/>
      <c r="AI98" s="14" t="str">
        <f t="shared" si="71"/>
        <v/>
      </c>
      <c r="AJ98" s="120"/>
      <c r="AK98" s="14" t="str">
        <f t="shared" si="72"/>
        <v/>
      </c>
      <c r="AL98" s="120"/>
      <c r="AM98" s="120"/>
      <c r="AN98" s="16" t="str">
        <f t="shared" si="73"/>
        <v/>
      </c>
      <c r="AO98" s="14" t="str">
        <f t="shared" si="74"/>
        <v/>
      </c>
      <c r="AP98" s="17" t="str">
        <f t="shared" si="75"/>
        <v/>
      </c>
      <c r="AQ98" s="14" t="str">
        <f t="shared" si="76"/>
        <v/>
      </c>
      <c r="AR98" s="17" t="str">
        <f t="shared" si="77"/>
        <v/>
      </c>
      <c r="AS98" s="18" t="str">
        <f t="shared" si="78"/>
        <v/>
      </c>
    </row>
    <row r="99" spans="1:45" s="10" customFormat="1" ht="15.75" customHeight="1" thickBot="1">
      <c r="A99" s="281"/>
      <c r="B99" s="148"/>
      <c r="C99" s="216" t="s">
        <v>21</v>
      </c>
      <c r="D99" s="154" t="str">
        <f>IF(SUM(D63:D98)=0,"",SUM(D63:D98))</f>
        <v/>
      </c>
      <c r="E99" s="25" t="str">
        <f>IF(SUM(D63:D98)=0,"",SUM(D63:D98)*15)</f>
        <v/>
      </c>
      <c r="F99" s="21" t="str">
        <f>IF(SUM(F63:F98)=0,"",SUM(F63:F98))</f>
        <v/>
      </c>
      <c r="G99" s="25" t="str">
        <f>IF(SUM(F63:F98)=0,"",SUM(F63:F98)*15)</f>
        <v/>
      </c>
      <c r="H99" s="21" t="str">
        <f>IF(SUM(H63:H98)=0,"",SUM(H63:H98))</f>
        <v/>
      </c>
      <c r="I99" s="198" t="str">
        <f>IF(SUM(D63:D98)+SUM(F63:F98)=0,"",SUM(D63:D98)+SUM(F63:F98))</f>
        <v/>
      </c>
      <c r="J99" s="150" t="str">
        <f>IF(SUM(J63:J98)=0,"",SUM(J63:J98))</f>
        <v/>
      </c>
      <c r="K99" s="21" t="str">
        <f>IF(SUM(J63:J98)=0,"",SUM(J63:J98)*15)</f>
        <v/>
      </c>
      <c r="L99" s="21" t="str">
        <f>IF(SUM(L63:L98)=0,"",SUM(L63:L98))</f>
        <v/>
      </c>
      <c r="M99" s="21" t="str">
        <f>IF(SUM(L63:L98)=0,"",SUM(L63:L98)*15)</f>
        <v/>
      </c>
      <c r="N99" s="21" t="str">
        <f>IF(SUM(N63:N98)=0,"",SUM(N63:N98))</f>
        <v/>
      </c>
      <c r="O99" s="199" t="str">
        <f>IF(SUM(J63:J98)+SUM(L63:L98)=0,"",SUM(J63:J98)+SUM(L63:L98))</f>
        <v/>
      </c>
      <c r="P99" s="150">
        <f>IF(SUM(P63:P98)=0,"",SUM(P63:P98))</f>
        <v>1</v>
      </c>
      <c r="Q99" s="25">
        <f>IF(SUM(P63:P98)=0,"",SUM(P63:P98)*15)</f>
        <v>15</v>
      </c>
      <c r="R99" s="21">
        <f>IF(SUM(R63:R98)=0,"",SUM(R63:R98))</f>
        <v>1</v>
      </c>
      <c r="S99" s="25">
        <f>IF(SUM(R63:R98)=0,"",SUM(R63:R98)*15)</f>
        <v>15</v>
      </c>
      <c r="T99" s="21">
        <f>IF(SUM(T63:T98)=0,"",SUM(T63:T98))</f>
        <v>2</v>
      </c>
      <c r="U99" s="199">
        <f>IF(SUM(P63:P98)+SUM(R63:R98)=0,"",SUM(P63:P98)+SUM(R63:R98))</f>
        <v>2</v>
      </c>
      <c r="V99" s="150">
        <f>IF(SUM(V63:V98)=0,"",SUM(V63:V98))</f>
        <v>7</v>
      </c>
      <c r="W99" s="25">
        <f>IF(SUM(V63:V98)=0,"",SUM(V63:V98)*15)</f>
        <v>105</v>
      </c>
      <c r="X99" s="21">
        <f>IF(SUM(X63:X98)=0,"",SUM(X63:X98))</f>
        <v>8</v>
      </c>
      <c r="Y99" s="25">
        <f>IF(SUM(X63:X98)=0,"",SUM(X63:X98)*15)</f>
        <v>120</v>
      </c>
      <c r="Z99" s="21">
        <f>IF(SUM(Z63:Z98)=0,"",SUM(Z63:Z98))</f>
        <v>20</v>
      </c>
      <c r="AA99" s="199">
        <f>IF(SUM(V63:V98)+SUM(X63:X98)=0,"",SUM(V63:V98)+SUM(X63:X98))</f>
        <v>15</v>
      </c>
      <c r="AB99" s="150">
        <f>IF(SUM(AB63:AB98)=0,"",SUM(AB63:AB98))</f>
        <v>7</v>
      </c>
      <c r="AC99" s="25">
        <f>IF(SUM(AB63:AB98)=0,"",SUM(AB63:AB98)*15)</f>
        <v>105</v>
      </c>
      <c r="AD99" s="21">
        <f>IF(SUM(AD63:AD98)=0,"",SUM(AD63:AD98))</f>
        <v>9</v>
      </c>
      <c r="AE99" s="25">
        <f>IF(SUM(AD63:AD98)=0,"",SUM(AD63:AD98)*15)</f>
        <v>135</v>
      </c>
      <c r="AF99" s="151">
        <f>IF(SUM(AF63:AF98)=0,"",SUM(AF63:AF98))</f>
        <v>20</v>
      </c>
      <c r="AG99" s="199">
        <f>IF(SUM(AB63:AB98)+SUM(AD63:AD98)=0,"",SUM(AB63:AB98)+SUM(AD63:AD98))</f>
        <v>16</v>
      </c>
      <c r="AH99" s="150">
        <f>IF(SUM(AH63:AH98)=0,"",SUM(AH63:AH98))</f>
        <v>5</v>
      </c>
      <c r="AI99" s="25">
        <f>IF(SUM(AH63:AH98)=0,"",SUM(AH63:AH98)*15)</f>
        <v>75</v>
      </c>
      <c r="AJ99" s="21">
        <f>IF(SUM(AJ63:AJ98)=0,"",SUM(AJ63:AJ98))</f>
        <v>16</v>
      </c>
      <c r="AK99" s="25">
        <f>IF(SUM(AJ63:AJ98)=0,"",SUM(AJ63:AJ98)*15)</f>
        <v>240</v>
      </c>
      <c r="AL99" s="21">
        <f>IF(SUM(AL63:AL98)=0,"",SUM(AL63:AL98))</f>
        <v>30</v>
      </c>
      <c r="AM99" s="198">
        <f>IF(SUM(AH63:AH98)+SUM(AJ63:AJ98)=0,"",SUM(AH63:AH98)+SUM(AJ63:AJ98))</f>
        <v>21</v>
      </c>
      <c r="AN99" s="157">
        <f t="shared" ref="AN99:AS99" si="79">IF(SUM(AN63:AN98)=0,"",SUM(AN63:AN98))</f>
        <v>20</v>
      </c>
      <c r="AO99" s="157">
        <f t="shared" si="79"/>
        <v>300</v>
      </c>
      <c r="AP99" s="157">
        <f t="shared" si="79"/>
        <v>34</v>
      </c>
      <c r="AQ99" s="157">
        <f t="shared" si="79"/>
        <v>510</v>
      </c>
      <c r="AR99" s="157">
        <f t="shared" si="79"/>
        <v>72</v>
      </c>
      <c r="AS99" s="157">
        <f t="shared" si="79"/>
        <v>54</v>
      </c>
    </row>
    <row r="100" spans="1:45" s="66" customFormat="1" ht="21.95" customHeight="1" thickBot="1">
      <c r="A100" s="292"/>
      <c r="B100" s="217"/>
      <c r="C100" s="218" t="s">
        <v>22</v>
      </c>
      <c r="D100" s="219">
        <f>IF(SUM(D11:D25)+SUM(D29:D46)+SUM(D49:D59)+(SUM(D63:D98))=0,"",SUM(D11:D25)+SUM(D29:D46)+SUM(D49:D59)+SUM(D63:D98))</f>
        <v>20</v>
      </c>
      <c r="E100" s="220">
        <f>IF((SUM(D11:D25)+SUM(D29:D46)+SUM(D49:D59)+SUM(D63:D98))*15=0,"",(SUM(D11:D25)+SUM(D29:D46)+SUM(D49:D59)+SUM(D63:D98))*15)</f>
        <v>300</v>
      </c>
      <c r="F100" s="221">
        <f>IF(SUM(F11:F25)+SUM(F29:F46)+SUM(F49:F59)+(SUM(F63:F98))=0,"",SUM(F11:F25)+SUM(F29:F46)+SUM(F49:F59)+SUM(F63:F98))</f>
        <v>14</v>
      </c>
      <c r="G100" s="220">
        <f>IF((SUM(F11:F25)+SUM(F29:F46)+SUM(F49:F59)+SUM(F63:F98))*15=0,"",(SUM(F11:F25)+SUM(F29:F46)+SUM(F49:F59)+SUM(F63:F98))*15)</f>
        <v>210</v>
      </c>
      <c r="H100" s="221">
        <f>IF(SUM(H11:H25)+SUM(H29:H46)+SUM(H49:H59)+(SUM(H63:H98))=0,"",SUM(H11:H25)+SUM(H29:H46)+SUM(H49:H59)+SUM(H63:H98))</f>
        <v>30</v>
      </c>
      <c r="I100" s="222">
        <f>IF(SUM(D11:D25)+SUM(F11:F25)+SUM(D29:D46)+SUM(F29:F46)+SUM(D49:D59)+SUM(F49:F59)+SUM(D63:D98)+SUM(F63:F98)=0,"",SUM(D11:D25)+SUM(F11:F25)+SUM(D29:D46)+SUM(F29:F46)+SUM(D49:D59)+SUM(F49:F59)+SUM(D63:D98)+SUM(F63:F98))</f>
        <v>34</v>
      </c>
      <c r="J100" s="219">
        <f>IF(SUM(J11:J25)+SUM(J29:J46)+SUM(J49:J59)+(SUM(J63:J98))=0,"",SUM(J11:J25)+SUM(J29:J46)+SUM(J49:J59)+SUM(J63:J98))</f>
        <v>14</v>
      </c>
      <c r="K100" s="220">
        <f>IF((SUM(J11:J25)+SUM(J29:J46)+SUM(J49:J59)+SUM(J63:J98))*15=0,"",(SUM(J11:J25)+SUM(J29:J46)+SUM(J49:J59)+SUM(J63:J98))*15)</f>
        <v>210</v>
      </c>
      <c r="L100" s="221">
        <f>IF(SUM(L11:L25)+SUM(L29:L46)+SUM(L49:L59)+(SUM(L63:L98))=0,"",SUM(L11:L25)+SUM(L29:L46)+SUM(L49:L59)+SUM(L63:L98))</f>
        <v>9</v>
      </c>
      <c r="M100" s="220">
        <f>IF((SUM(L11:L25)+SUM(L29:L46)+SUM(L49:L59)+SUM(L63:L98))*15=0,"",(SUM(L11:L25)+SUM(L29:L46)+SUM(L49:L59)+SUM(L63:L98))*15)</f>
        <v>135</v>
      </c>
      <c r="N100" s="221">
        <f>IF(SUM(N11:N25)+SUM(N29:N46)+SUM(N49:N59)+(SUM(N63:N98))=0,"",SUM(N11:N25)+SUM(N29:N46)+SUM(N49:N59)+SUM(N63:N98))</f>
        <v>30</v>
      </c>
      <c r="O100" s="222">
        <f>IF(SUM(J11:J25)+SUM(L11:L25)+SUM(J29:J46)+SUM(L29:L46)+SUM(J49:J59)+SUM(L49:L59)+SUM(J63:J98)+SUM(L63:L98)=0,"",SUM(J11:J25)+SUM(L11:L25)+SUM(J29:J46)+SUM(L29:L46)+SUM(J49:J59)+SUM(L49:L59)+SUM(J63:J98)+SUM(L63:L98))</f>
        <v>23</v>
      </c>
      <c r="P100" s="219">
        <f>IF(SUM(P11:P25)+SUM(P29:P46)+SUM(P49:P59)+(SUM(P63:P98))=0,"",SUM(P11:P25)+SUM(P29:P46)+SUM(P49:P59)+SUM(P63:P98))</f>
        <v>14</v>
      </c>
      <c r="Q100" s="220">
        <f>IF((SUM(P11:P25)+SUM(P29:P46)+SUM(P49:P59)+SUM(P63:P98))*15=0,"",(SUM(P11:P25)+SUM(P29:P46)+SUM(P49:P59)+SUM(P63:P98))*15)</f>
        <v>210</v>
      </c>
      <c r="R100" s="221">
        <f>IF(SUM(R11:R25)+SUM(R29:R46)+SUM(R49:R59)+(SUM(R63:R98))=0,"",SUM(R11:R25)+SUM(R29:R46)+SUM(R49:R59)+SUM(R63:R98))</f>
        <v>6</v>
      </c>
      <c r="S100" s="220">
        <f>IF((SUM(R11:R25)+SUM(R29:R46)+SUM(R49:R59)+SUM(R63:R98))*15=0,"",(SUM(R11:R25)+SUM(R29:R46)+SUM(R49:R59)+SUM(R63:R98))*15)</f>
        <v>90</v>
      </c>
      <c r="T100" s="221">
        <f>IF(SUM(T11:T25)+SUM(T29:T46)+SUM(T49:T59)+(SUM(T63:T98))=0,"",SUM(T11:T25)+SUM(T29:T46)+SUM(T49:T59)+SUM(T63:T98))</f>
        <v>30</v>
      </c>
      <c r="U100" s="222">
        <f>IF(SUM(P11:P25)+SUM(R11:R25)+SUM(P29:P46)+SUM(R29:R46)+SUM(P49:P59)+SUM(R49:R59)+SUM(P63:P98)+SUM(R63:R98)=0,"",SUM(P11:P25)+SUM(R11:R25)+SUM(P29:P46)+SUM(R29:R46)+SUM(P49:P59)+SUM(R49:R59)+SUM(P63:P98)+SUM(R63:R98))</f>
        <v>20</v>
      </c>
      <c r="V100" s="219">
        <f>IF(SUM(V11:V25)+SUM(V29:V46)+SUM(V49:V59)+(SUM(V63:V98))=0,"",SUM(V11:V25)+SUM(V29:V46)+SUM(V49:V59)+SUM(V63:V98))</f>
        <v>13</v>
      </c>
      <c r="W100" s="220">
        <v>198</v>
      </c>
      <c r="X100" s="221">
        <f>IF(SUM(X11:X25)+SUM(X29:X46)+SUM(X49:X59)+(SUM(X63:X98))=0,"",SUM(X11:X25)+SUM(X29:X46)+SUM(X49:X59)+SUM(X63:X98))</f>
        <v>11</v>
      </c>
      <c r="Y100" s="220">
        <v>162</v>
      </c>
      <c r="Z100" s="221">
        <f>IF(SUM(Z11:Z25)+SUM(Z29:Z46)+SUM(Z49:Z59)+(SUM(Z63:Z98))=0,"",SUM(Z11:Z25)+SUM(Z29:Z46)+SUM(Z49:Z59)+SUM(Z63:Z98))</f>
        <v>30</v>
      </c>
      <c r="AA100" s="222">
        <f>IF(SUM(V11:V25)+SUM(X11:X25)+SUM(V29:V46)+SUM(X29:X46)+SUM(V49:V59)+SUM(X49:X59)+SUM(V63:V98)+SUM(X63:X98)=0,"",SUM(V11:V25)+SUM(X11:X25)+SUM(V29:V46)+SUM(X29:X46)+SUM(V49:V59)+SUM(X49:X59)+SUM(V63:V98)+SUM(X63:X98))</f>
        <v>24</v>
      </c>
      <c r="AB100" s="219">
        <f>IF(SUM(AB11:AB25)+SUM(AB29:AB46)+SUM(AB49:AB59)+(SUM(AB63:AB98))=0,"",SUM(AB11:AB25)+SUM(AB29:AB46)+SUM(AB49:AB59)+SUM(AB63:AB98))</f>
        <v>11</v>
      </c>
      <c r="AC100" s="220">
        <f>IF((SUM(AB11:AB25)+SUM(AB29:AB46)+SUM(AB49:AB59)+SUM(AB63:AB98))*15=0,"",(SUM(AB11:AB25)+SUM(AB29:AB46)+SUM(AB49:AB59)+SUM(AB63:AB98))*15)</f>
        <v>165</v>
      </c>
      <c r="AD100" s="221">
        <f>IF(SUM(AD11:AD25)+SUM(AD29:AD46)+SUM(AD49:AD59)+(SUM(AD63:AD98))=0,"",SUM(AD11:AD25)+SUM(AD29:AD46)+SUM(AD49:AD59)+SUM(AD63:AD98))</f>
        <v>11</v>
      </c>
      <c r="AE100" s="220">
        <f>IF((SUM(AD11:AD25)+SUM(AD29:AD46)+SUM(AD49:AD59)+SUM(AD63:AD98))*15=0,"",(SUM(AD11:AD25)+SUM(AD29:AD46)+SUM(AD49:AD59)+SUM(AD63:AD98))*15)</f>
        <v>165</v>
      </c>
      <c r="AF100" s="221">
        <f>IF(SUM(AF11:AF25)+SUM(AF29:AF46)+SUM(AF49:AF59)+(SUM(AF63:AF98))=0,"",SUM(AF11:AF25)+SUM(AF29:AF46)+SUM(AF49:AF59)+SUM(AF63:AF98))</f>
        <v>30</v>
      </c>
      <c r="AG100" s="222">
        <f>IF(SUM(AB11:AB25)+SUM(AD11:AD25)+SUM(AB29:AB46)+SUM(AD29:AD46)+SUM(AB49:AB59)+SUM(AD49:AD59)+SUM(AB63:AB98)+SUM(AD63:AD98)=0,"",SUM(AB11:AB25)+SUM(AD11:AD25)+SUM(AB29:AB46)+SUM(AD29:AD46)+SUM(AB49:AB59)+SUM(AD49:AD59)+SUM(AB63:AB98)+SUM(AD63:AD98))</f>
        <v>22</v>
      </c>
      <c r="AH100" s="219">
        <f>IF(SUM(AH11:AH25)+SUM(AH29:AH46)+SUM(AH49:AH59)+(SUM(AH63:AH98))=0,"",SUM(AH11:AH25)+SUM(AH29:AH46)+SUM(AH49:AH59)+SUM(AH63:AH98))</f>
        <v>5</v>
      </c>
      <c r="AI100" s="220">
        <f>IF((SUM(AH11:AH25)+SUM(AH29:AH46)+SUM(AH49:AH59)+SUM(AH63:AH98))*15=0,"",(SUM(AH11:AH25)+SUM(AH29:AH46)+SUM(AH49:AH59)+SUM(AH63:AH98))*15)</f>
        <v>75</v>
      </c>
      <c r="AJ100" s="221">
        <f>IF(SUM(AJ11:AJ25)+SUM(AJ29:AJ46)+SUM(AJ49:AJ59)+(SUM(AJ63:AJ98))=0,"",SUM(AJ11:AJ25)+SUM(AJ29:AJ46)+SUM(AJ49:AJ59)+SUM(AJ63:AJ98))</f>
        <v>16</v>
      </c>
      <c r="AK100" s="220">
        <f>IF((SUM(AJ11:AJ25)+SUM(AJ29:AJ46)+SUM(AJ49:AJ59)+SUM(AJ63:AJ98))*15=0,"",(SUM(AJ11:AJ25)+SUM(AJ29:AJ46)+SUM(AJ49:AJ59)+SUM(AJ63:AJ98))*15)</f>
        <v>240</v>
      </c>
      <c r="AL100" s="221">
        <f>IF(SUM(AL11:AL25)+SUM(AL29:AL46)+SUM(AL49:AL59)+(SUM(AL63:AL98))=0,"",SUM(AL11:AL25)+SUM(AL29:AL46)+SUM(AL49:AL59)+SUM(AL63:AL98))</f>
        <v>30</v>
      </c>
      <c r="AM100" s="222">
        <f>IF(SUM(AH11:AH25)+SUM(AJ11:AJ25)+SUM(AH29:AH46)+SUM(AJ29:AJ46)+SUM(AH49:AH59)+SUM(AJ49:AJ59)+SUM(AH63:AH98)+SUM(AJ63:AJ98)=0,"",SUM(AH11:AH25)+SUM(AJ11:AJ25)+SUM(AH29:AH46)+SUM(AJ29:AJ46)+SUM(AH49:AH59)+SUM(AJ49:AJ59)+SUM(AH63:AH98)+SUM(AJ63:AJ98))</f>
        <v>21</v>
      </c>
      <c r="AN100" s="219">
        <f t="shared" ref="AN100:AS100" si="80">IF(SUM(AN11:AN25)+SUM(AN29:AN46)+SUM(AN49:AN59)+(SUM(AN63:AN98))=0,"",SUM(AN11:AN25)+SUM(AN29:AN46)+SUM(AN49:AN59)+SUM(AN63:AN98))</f>
        <v>77</v>
      </c>
      <c r="AO100" s="219">
        <f t="shared" si="80"/>
        <v>1158</v>
      </c>
      <c r="AP100" s="219">
        <f t="shared" si="80"/>
        <v>67</v>
      </c>
      <c r="AQ100" s="219">
        <f t="shared" si="80"/>
        <v>1002</v>
      </c>
      <c r="AR100" s="219">
        <f t="shared" si="80"/>
        <v>180</v>
      </c>
      <c r="AS100" s="219">
        <f t="shared" si="80"/>
        <v>144</v>
      </c>
    </row>
    <row r="101" spans="1:45" ht="15.75" customHeight="1">
      <c r="A101" s="282" t="s">
        <v>10</v>
      </c>
      <c r="B101" s="159"/>
      <c r="C101" s="99" t="s">
        <v>23</v>
      </c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441"/>
      <c r="X101" s="441"/>
      <c r="Y101" s="441"/>
      <c r="Z101" s="441"/>
      <c r="AA101" s="441"/>
      <c r="AB101" s="441"/>
      <c r="AC101" s="441"/>
      <c r="AD101" s="441"/>
      <c r="AE101" s="441"/>
      <c r="AF101" s="441"/>
      <c r="AG101" s="441"/>
      <c r="AH101" s="441"/>
      <c r="AI101" s="441"/>
      <c r="AJ101" s="441"/>
      <c r="AK101" s="441"/>
      <c r="AL101" s="441"/>
      <c r="AM101" s="442"/>
      <c r="AN101" s="224"/>
      <c r="AO101" s="225"/>
      <c r="AP101" s="225"/>
      <c r="AQ101" s="225"/>
      <c r="AR101" s="225"/>
      <c r="AS101" s="226"/>
    </row>
    <row r="102" spans="1:45" s="335" customFormat="1" ht="15.75" customHeight="1">
      <c r="A102" s="280" t="s">
        <v>301</v>
      </c>
      <c r="B102" s="15" t="s">
        <v>260</v>
      </c>
      <c r="C102" s="13" t="s">
        <v>328</v>
      </c>
      <c r="D102" s="90"/>
      <c r="E102" s="14" t="str">
        <f>IF(D102*15=0,"",D102*15)</f>
        <v/>
      </c>
      <c r="F102" s="23">
        <v>4</v>
      </c>
      <c r="G102" s="14">
        <f>IF(F102*15=0,"",F102*15)</f>
        <v>60</v>
      </c>
      <c r="H102" s="227" t="s">
        <v>24</v>
      </c>
      <c r="I102" s="38" t="s">
        <v>117</v>
      </c>
      <c r="J102" s="24"/>
      <c r="K102" s="14" t="str">
        <f>IF(J102*15=0,"",J102*15)</f>
        <v/>
      </c>
      <c r="L102" s="23"/>
      <c r="M102" s="14" t="str">
        <f>IF(L102*15=0,"",L102*15)</f>
        <v/>
      </c>
      <c r="N102" s="227" t="s">
        <v>24</v>
      </c>
      <c r="O102" s="38"/>
      <c r="P102" s="24"/>
      <c r="Q102" s="14" t="str">
        <f>IF(P102*15=0,"",P102*15)</f>
        <v/>
      </c>
      <c r="R102" s="23"/>
      <c r="S102" s="14" t="str">
        <f>IF(R102*15=0,"",R102*15)</f>
        <v/>
      </c>
      <c r="T102" s="227" t="s">
        <v>24</v>
      </c>
      <c r="U102" s="38"/>
      <c r="V102" s="24"/>
      <c r="W102" s="14" t="str">
        <f>IF(V102*15=0,"",V102*15)</f>
        <v/>
      </c>
      <c r="X102" s="23"/>
      <c r="Y102" s="14" t="str">
        <f>IF(X102*15=0,"",X102*15)</f>
        <v/>
      </c>
      <c r="Z102" s="227" t="s">
        <v>24</v>
      </c>
      <c r="AA102" s="38"/>
      <c r="AB102" s="24"/>
      <c r="AC102" s="14" t="str">
        <f>IF(AB102*15=0,"",AB102*15)</f>
        <v/>
      </c>
      <c r="AD102" s="23"/>
      <c r="AE102" s="14" t="str">
        <f>IF(AD102*15=0,"",AD102*15)</f>
        <v/>
      </c>
      <c r="AF102" s="227" t="s">
        <v>24</v>
      </c>
      <c r="AG102" s="38"/>
      <c r="AH102" s="24"/>
      <c r="AI102" s="14" t="str">
        <f>IF(AH102*15=0,"",AH102*15)</f>
        <v/>
      </c>
      <c r="AJ102" s="23"/>
      <c r="AK102" s="14" t="str">
        <f>IF(AJ102*15=0,"",AJ102*15)</f>
        <v/>
      </c>
      <c r="AL102" s="227" t="s">
        <v>24</v>
      </c>
      <c r="AM102" s="76"/>
      <c r="AN102" s="16" t="str">
        <f>IF(D102+J102+P102+V102+AB102+AH102=0,"",D102+J102+P102+V102+AB102+AH102)</f>
        <v/>
      </c>
      <c r="AO102" s="14" t="str">
        <f>IF((D102+J102+P102+V102+AB102+AH102)*15=0,"",(D102+J102+P102+V102+AB102+AH102)*15)</f>
        <v/>
      </c>
      <c r="AP102" s="17">
        <f>IF(F102=0,"",F102)</f>
        <v>4</v>
      </c>
      <c r="AQ102" s="14">
        <f>IF((F102+L102+R102+X102+AD102+AJ102)*15=0,"",(F102+L102+R102+X102+AD102+AJ102)*15)</f>
        <v>60</v>
      </c>
      <c r="AR102" s="227" t="s">
        <v>24</v>
      </c>
      <c r="AS102" s="18">
        <f>IF(D102+F102=0,"",D102+F102)</f>
        <v>4</v>
      </c>
    </row>
    <row r="103" spans="1:45" s="335" customFormat="1" ht="15.75" customHeight="1">
      <c r="A103" s="280" t="s">
        <v>324</v>
      </c>
      <c r="B103" s="15" t="s">
        <v>260</v>
      </c>
      <c r="C103" s="13" t="s">
        <v>330</v>
      </c>
      <c r="D103" s="90"/>
      <c r="E103" s="14"/>
      <c r="F103" s="23"/>
      <c r="G103" s="14"/>
      <c r="H103" s="227" t="s">
        <v>24</v>
      </c>
      <c r="I103" s="38"/>
      <c r="J103" s="24"/>
      <c r="K103" s="14"/>
      <c r="L103" s="23">
        <v>4</v>
      </c>
      <c r="M103" s="14">
        <f>IF(L103*15=0,"",L103*15)</f>
        <v>60</v>
      </c>
      <c r="N103" s="227" t="s">
        <v>24</v>
      </c>
      <c r="O103" s="38" t="s">
        <v>117</v>
      </c>
      <c r="P103" s="24"/>
      <c r="Q103" s="14"/>
      <c r="R103" s="23"/>
      <c r="S103" s="14" t="str">
        <f>IF(R103*15=0,"",R103*15)</f>
        <v/>
      </c>
      <c r="T103" s="227" t="s">
        <v>24</v>
      </c>
      <c r="U103" s="38"/>
      <c r="V103" s="24"/>
      <c r="W103" s="14"/>
      <c r="X103" s="23"/>
      <c r="Y103" s="14" t="str">
        <f>IF(X103*15=0,"",X103*15)</f>
        <v/>
      </c>
      <c r="Z103" s="227" t="s">
        <v>24</v>
      </c>
      <c r="AA103" s="38"/>
      <c r="AB103" s="24"/>
      <c r="AC103" s="14"/>
      <c r="AD103" s="23"/>
      <c r="AE103" s="14" t="str">
        <f>IF(AD103*15=0,"",AD103*15)</f>
        <v/>
      </c>
      <c r="AF103" s="227" t="s">
        <v>24</v>
      </c>
      <c r="AG103" s="38"/>
      <c r="AH103" s="24"/>
      <c r="AI103" s="14"/>
      <c r="AJ103" s="23"/>
      <c r="AK103" s="14"/>
      <c r="AL103" s="227" t="s">
        <v>24</v>
      </c>
      <c r="AM103" s="76"/>
      <c r="AN103" s="16"/>
      <c r="AO103" s="14"/>
      <c r="AP103" s="17"/>
      <c r="AQ103" s="14"/>
      <c r="AR103" s="227"/>
      <c r="AS103" s="18"/>
    </row>
    <row r="104" spans="1:45" s="335" customFormat="1" ht="15.75" customHeight="1">
      <c r="A104" s="280" t="s">
        <v>325</v>
      </c>
      <c r="B104" s="15" t="s">
        <v>260</v>
      </c>
      <c r="C104" s="13" t="s">
        <v>329</v>
      </c>
      <c r="D104" s="90"/>
      <c r="E104" s="14"/>
      <c r="F104" s="23"/>
      <c r="G104" s="14"/>
      <c r="H104" s="227" t="s">
        <v>24</v>
      </c>
      <c r="I104" s="38"/>
      <c r="J104" s="24"/>
      <c r="K104" s="14"/>
      <c r="L104" s="23"/>
      <c r="M104" s="14" t="str">
        <f>IF(L104*15=0,"",L104*15)</f>
        <v/>
      </c>
      <c r="N104" s="227" t="s">
        <v>24</v>
      </c>
      <c r="O104" s="38"/>
      <c r="P104" s="24"/>
      <c r="Q104" s="14"/>
      <c r="R104" s="23">
        <v>4</v>
      </c>
      <c r="S104" s="14">
        <f>IF(R104*15=0,"",R104*15)</f>
        <v>60</v>
      </c>
      <c r="T104" s="227" t="s">
        <v>24</v>
      </c>
      <c r="U104" s="38" t="s">
        <v>117</v>
      </c>
      <c r="V104" s="24"/>
      <c r="W104" s="14"/>
      <c r="X104" s="23"/>
      <c r="Y104" s="14" t="str">
        <f>IF(X104*15=0,"",X104*15)</f>
        <v/>
      </c>
      <c r="Z104" s="227" t="s">
        <v>24</v>
      </c>
      <c r="AA104" s="38"/>
      <c r="AB104" s="24"/>
      <c r="AC104" s="14"/>
      <c r="AD104" s="23"/>
      <c r="AE104" s="14" t="str">
        <f>IF(AD104*15=0,"",AD104*15)</f>
        <v/>
      </c>
      <c r="AF104" s="227" t="s">
        <v>24</v>
      </c>
      <c r="AG104" s="38"/>
      <c r="AH104" s="24"/>
      <c r="AI104" s="14"/>
      <c r="AJ104" s="23"/>
      <c r="AK104" s="14"/>
      <c r="AL104" s="227" t="s">
        <v>24</v>
      </c>
      <c r="AM104" s="76"/>
      <c r="AN104" s="16"/>
      <c r="AO104" s="14"/>
      <c r="AP104" s="17"/>
      <c r="AQ104" s="14"/>
      <c r="AR104" s="227"/>
      <c r="AS104" s="18"/>
    </row>
    <row r="105" spans="1:45" s="335" customFormat="1" ht="15.75" customHeight="1">
      <c r="A105" s="280" t="s">
        <v>326</v>
      </c>
      <c r="B105" s="15" t="s">
        <v>260</v>
      </c>
      <c r="C105" s="13" t="s">
        <v>331</v>
      </c>
      <c r="D105" s="90"/>
      <c r="E105" s="14"/>
      <c r="F105" s="23"/>
      <c r="G105" s="14"/>
      <c r="H105" s="227" t="s">
        <v>24</v>
      </c>
      <c r="I105" s="38"/>
      <c r="J105" s="24"/>
      <c r="K105" s="14"/>
      <c r="L105" s="23"/>
      <c r="M105" s="14" t="str">
        <f>IF(L105*15=0,"",L105*15)</f>
        <v/>
      </c>
      <c r="N105" s="227" t="s">
        <v>24</v>
      </c>
      <c r="O105" s="38"/>
      <c r="P105" s="24"/>
      <c r="Q105" s="14"/>
      <c r="R105" s="23"/>
      <c r="S105" s="14" t="str">
        <f>IF(R105*15=0,"",R105*15)</f>
        <v/>
      </c>
      <c r="T105" s="227" t="s">
        <v>24</v>
      </c>
      <c r="U105" s="38"/>
      <c r="V105" s="24"/>
      <c r="W105" s="14"/>
      <c r="X105" s="23">
        <v>4</v>
      </c>
      <c r="Y105" s="14">
        <f>IF(X105*15=0,"",X105*15)</f>
        <v>60</v>
      </c>
      <c r="Z105" s="227" t="s">
        <v>24</v>
      </c>
      <c r="AA105" s="38" t="s">
        <v>117</v>
      </c>
      <c r="AB105" s="24"/>
      <c r="AC105" s="14"/>
      <c r="AD105" s="23"/>
      <c r="AE105" s="14" t="str">
        <f>IF(AD105*15=0,"",AD105*15)</f>
        <v/>
      </c>
      <c r="AF105" s="227" t="s">
        <v>24</v>
      </c>
      <c r="AG105" s="38"/>
      <c r="AH105" s="24"/>
      <c r="AI105" s="14"/>
      <c r="AJ105" s="23"/>
      <c r="AK105" s="14"/>
      <c r="AL105" s="227" t="s">
        <v>24</v>
      </c>
      <c r="AM105" s="76"/>
      <c r="AN105" s="16"/>
      <c r="AO105" s="14"/>
      <c r="AP105" s="17"/>
      <c r="AQ105" s="14"/>
      <c r="AR105" s="227"/>
      <c r="AS105" s="18"/>
    </row>
    <row r="106" spans="1:45" s="335" customFormat="1" ht="15.75" customHeight="1">
      <c r="A106" s="280" t="s">
        <v>327</v>
      </c>
      <c r="B106" s="15" t="s">
        <v>260</v>
      </c>
      <c r="C106" s="13" t="s">
        <v>332</v>
      </c>
      <c r="D106" s="90"/>
      <c r="E106" s="14"/>
      <c r="F106" s="23"/>
      <c r="G106" s="14"/>
      <c r="H106" s="227" t="s">
        <v>24</v>
      </c>
      <c r="I106" s="38"/>
      <c r="J106" s="24"/>
      <c r="K106" s="14"/>
      <c r="L106" s="23"/>
      <c r="M106" s="14" t="str">
        <f>IF(L106*15=0,"",L106*15)</f>
        <v/>
      </c>
      <c r="N106" s="227" t="s">
        <v>24</v>
      </c>
      <c r="O106" s="38"/>
      <c r="P106" s="24"/>
      <c r="Q106" s="14"/>
      <c r="R106" s="23"/>
      <c r="S106" s="14" t="str">
        <f>IF(R106*15=0,"",R106*15)</f>
        <v/>
      </c>
      <c r="T106" s="227" t="s">
        <v>24</v>
      </c>
      <c r="U106" s="38"/>
      <c r="V106" s="24"/>
      <c r="W106" s="14"/>
      <c r="X106" s="23"/>
      <c r="Y106" s="14"/>
      <c r="Z106" s="227" t="s">
        <v>24</v>
      </c>
      <c r="AA106" s="38"/>
      <c r="AB106" s="24"/>
      <c r="AC106" s="14"/>
      <c r="AD106" s="23">
        <v>4</v>
      </c>
      <c r="AE106" s="14">
        <f>IF(AD106*15=0,"",AD106*15)</f>
        <v>60</v>
      </c>
      <c r="AF106" s="227" t="s">
        <v>24</v>
      </c>
      <c r="AG106" s="38" t="s">
        <v>117</v>
      </c>
      <c r="AH106" s="24"/>
      <c r="AI106" s="14"/>
      <c r="AJ106" s="23"/>
      <c r="AK106" s="14"/>
      <c r="AL106" s="227" t="s">
        <v>24</v>
      </c>
      <c r="AM106" s="76"/>
      <c r="AN106" s="16"/>
      <c r="AO106" s="14"/>
      <c r="AP106" s="17"/>
      <c r="AQ106" s="14"/>
      <c r="AR106" s="227"/>
      <c r="AS106" s="18"/>
    </row>
    <row r="107" spans="1:45" s="335" customFormat="1" ht="15.75" customHeight="1">
      <c r="A107" s="280" t="s">
        <v>288</v>
      </c>
      <c r="B107" s="15" t="s">
        <v>260</v>
      </c>
      <c r="C107" s="13" t="s">
        <v>111</v>
      </c>
      <c r="D107" s="90"/>
      <c r="E107" s="14" t="str">
        <f t="shared" ref="E107:E120" si="81">IF(D107*15=0,"",D107*15)</f>
        <v/>
      </c>
      <c r="F107" s="23">
        <v>2</v>
      </c>
      <c r="G107" s="14">
        <f t="shared" ref="G107:G120" si="82">IF(F107*15=0,"",F107*15)</f>
        <v>30</v>
      </c>
      <c r="H107" s="227" t="s">
        <v>24</v>
      </c>
      <c r="I107" s="38" t="s">
        <v>117</v>
      </c>
      <c r="J107" s="24"/>
      <c r="K107" s="14" t="str">
        <f t="shared" ref="K107:K120" si="83">IF(J107*15=0,"",J107*15)</f>
        <v/>
      </c>
      <c r="L107" s="23"/>
      <c r="M107" s="14" t="str">
        <f t="shared" ref="M107:M120" si="84">IF(L107*15=0,"",L107*15)</f>
        <v/>
      </c>
      <c r="N107" s="227" t="s">
        <v>24</v>
      </c>
      <c r="O107" s="38"/>
      <c r="P107" s="24"/>
      <c r="Q107" s="14" t="str">
        <f t="shared" ref="Q107:Q120" si="85">IF(P107*15=0,"",P107*15)</f>
        <v/>
      </c>
      <c r="R107" s="23"/>
      <c r="S107" s="14" t="str">
        <f t="shared" ref="S107:S120" si="86">IF(R107*15=0,"",R107*15)</f>
        <v/>
      </c>
      <c r="T107" s="227" t="s">
        <v>24</v>
      </c>
      <c r="U107" s="38"/>
      <c r="V107" s="24"/>
      <c r="W107" s="14" t="str">
        <f t="shared" ref="W107:W120" si="87">IF(V107*15=0,"",V107*15)</f>
        <v/>
      </c>
      <c r="X107" s="23"/>
      <c r="Y107" s="14" t="str">
        <f t="shared" ref="Y107:Y120" si="88">IF(X107*15=0,"",X107*15)</f>
        <v/>
      </c>
      <c r="Z107" s="227" t="s">
        <v>24</v>
      </c>
      <c r="AA107" s="38"/>
      <c r="AB107" s="24"/>
      <c r="AC107" s="14" t="str">
        <f t="shared" ref="AC107:AC120" si="89">IF(AB107*15=0,"",AB107*15)</f>
        <v/>
      </c>
      <c r="AD107" s="23"/>
      <c r="AE107" s="14" t="str">
        <f t="shared" ref="AE107:AE120" si="90">IF(AD107*15=0,"",AD107*15)</f>
        <v/>
      </c>
      <c r="AF107" s="227" t="s">
        <v>24</v>
      </c>
      <c r="AG107" s="38"/>
      <c r="AH107" s="24"/>
      <c r="AI107" s="14" t="str">
        <f t="shared" ref="AI107:AI120" si="91">IF(AH107*15=0,"",AH107*15)</f>
        <v/>
      </c>
      <c r="AJ107" s="23"/>
      <c r="AK107" s="14" t="str">
        <f t="shared" ref="AK107:AK120" si="92">IF(AJ107*15=0,"",AJ107*15)</f>
        <v/>
      </c>
      <c r="AL107" s="227" t="s">
        <v>24</v>
      </c>
      <c r="AM107" s="76"/>
      <c r="AN107" s="16" t="str">
        <f t="shared" ref="AN107:AN120" si="93">IF(D107+J107+P107+V107+AB107+AH107=0,"",D107+J107+P107+V107+AB107+AH107)</f>
        <v/>
      </c>
      <c r="AO107" s="14" t="str">
        <f t="shared" ref="AO107:AO120" si="94">IF((D107+J107+P107+V107+AB107+AH107)*15=0,"",(D107+J107+P107+V107+AB107+AH107)*15)</f>
        <v/>
      </c>
      <c r="AP107" s="17">
        <f t="shared" ref="AP107:AP120" si="95">IF(F107+L107+R107+X107+AD107+AJ107=0,"",F107+L107+R107+X107+AD107+AJ107)</f>
        <v>2</v>
      </c>
      <c r="AQ107" s="14">
        <f t="shared" ref="AQ107:AQ120" si="96">IF((F107+L107+R107+X107+AD107+AJ107)*15=0,"",(F107+L107+R107+X107+AD107+AJ107)*15)</f>
        <v>30</v>
      </c>
      <c r="AR107" s="227" t="s">
        <v>24</v>
      </c>
      <c r="AS107" s="18">
        <f t="shared" ref="AS107:AS120" si="97">IF(D107+F107+J107+L107+P107+R107+V107+X107+AB107+AD107+AH107+AJ107=0,"",D107+F107+J107+L107+P107+R107+V107+X107+AB107+AD107+AH107+AJ107)</f>
        <v>2</v>
      </c>
    </row>
    <row r="108" spans="1:45" ht="15.75" customHeight="1">
      <c r="A108" s="280" t="s">
        <v>289</v>
      </c>
      <c r="B108" s="15" t="s">
        <v>260</v>
      </c>
      <c r="C108" s="13" t="s">
        <v>112</v>
      </c>
      <c r="D108" s="90"/>
      <c r="E108" s="14" t="str">
        <f t="shared" si="81"/>
        <v/>
      </c>
      <c r="F108" s="23"/>
      <c r="G108" s="14" t="str">
        <f t="shared" si="82"/>
        <v/>
      </c>
      <c r="H108" s="227" t="s">
        <v>24</v>
      </c>
      <c r="I108" s="38"/>
      <c r="J108" s="24"/>
      <c r="K108" s="14" t="str">
        <f t="shared" si="83"/>
        <v/>
      </c>
      <c r="L108" s="23">
        <v>2</v>
      </c>
      <c r="M108" s="14">
        <f t="shared" si="84"/>
        <v>30</v>
      </c>
      <c r="N108" s="227" t="s">
        <v>24</v>
      </c>
      <c r="O108" s="38" t="s">
        <v>117</v>
      </c>
      <c r="P108" s="24"/>
      <c r="Q108" s="14" t="str">
        <f t="shared" si="85"/>
        <v/>
      </c>
      <c r="R108" s="23"/>
      <c r="S108" s="14" t="str">
        <f t="shared" si="86"/>
        <v/>
      </c>
      <c r="T108" s="227" t="s">
        <v>24</v>
      </c>
      <c r="U108" s="38"/>
      <c r="V108" s="24"/>
      <c r="W108" s="14" t="str">
        <f t="shared" si="87"/>
        <v/>
      </c>
      <c r="X108" s="23"/>
      <c r="Y108" s="14" t="str">
        <f t="shared" si="88"/>
        <v/>
      </c>
      <c r="Z108" s="227" t="s">
        <v>24</v>
      </c>
      <c r="AA108" s="38"/>
      <c r="AB108" s="24"/>
      <c r="AC108" s="14" t="str">
        <f t="shared" si="89"/>
        <v/>
      </c>
      <c r="AD108" s="23"/>
      <c r="AE108" s="14" t="str">
        <f t="shared" si="90"/>
        <v/>
      </c>
      <c r="AF108" s="227" t="s">
        <v>24</v>
      </c>
      <c r="AG108" s="38"/>
      <c r="AH108" s="24"/>
      <c r="AI108" s="14" t="str">
        <f t="shared" si="91"/>
        <v/>
      </c>
      <c r="AJ108" s="23"/>
      <c r="AK108" s="14" t="str">
        <f t="shared" si="92"/>
        <v/>
      </c>
      <c r="AL108" s="227" t="s">
        <v>24</v>
      </c>
      <c r="AM108" s="76"/>
      <c r="AN108" s="16" t="str">
        <f t="shared" si="93"/>
        <v/>
      </c>
      <c r="AO108" s="14" t="str">
        <f t="shared" si="94"/>
        <v/>
      </c>
      <c r="AP108" s="17">
        <f t="shared" si="95"/>
        <v>2</v>
      </c>
      <c r="AQ108" s="14">
        <f t="shared" si="96"/>
        <v>30</v>
      </c>
      <c r="AR108" s="227" t="s">
        <v>24</v>
      </c>
      <c r="AS108" s="18">
        <f t="shared" si="97"/>
        <v>2</v>
      </c>
    </row>
    <row r="109" spans="1:45" ht="15.75" customHeight="1">
      <c r="A109" s="280" t="s">
        <v>290</v>
      </c>
      <c r="B109" s="15" t="s">
        <v>260</v>
      </c>
      <c r="C109" s="13" t="s">
        <v>113</v>
      </c>
      <c r="D109" s="90"/>
      <c r="E109" s="14" t="str">
        <f t="shared" si="81"/>
        <v/>
      </c>
      <c r="F109" s="23"/>
      <c r="G109" s="14" t="str">
        <f t="shared" si="82"/>
        <v/>
      </c>
      <c r="H109" s="227" t="s">
        <v>24</v>
      </c>
      <c r="I109" s="38"/>
      <c r="J109" s="24"/>
      <c r="K109" s="14" t="str">
        <f t="shared" si="83"/>
        <v/>
      </c>
      <c r="L109" s="23"/>
      <c r="M109" s="14" t="str">
        <f t="shared" si="84"/>
        <v/>
      </c>
      <c r="N109" s="227" t="s">
        <v>24</v>
      </c>
      <c r="O109" s="38"/>
      <c r="P109" s="24"/>
      <c r="Q109" s="14" t="str">
        <f t="shared" si="85"/>
        <v/>
      </c>
      <c r="R109" s="23">
        <v>2</v>
      </c>
      <c r="S109" s="14">
        <f t="shared" si="86"/>
        <v>30</v>
      </c>
      <c r="T109" s="227" t="s">
        <v>24</v>
      </c>
      <c r="U109" s="38" t="s">
        <v>117</v>
      </c>
      <c r="V109" s="24"/>
      <c r="W109" s="14" t="str">
        <f t="shared" si="87"/>
        <v/>
      </c>
      <c r="X109" s="23"/>
      <c r="Y109" s="14" t="str">
        <f t="shared" si="88"/>
        <v/>
      </c>
      <c r="Z109" s="227" t="s">
        <v>24</v>
      </c>
      <c r="AA109" s="38"/>
      <c r="AB109" s="24"/>
      <c r="AC109" s="14" t="str">
        <f t="shared" si="89"/>
        <v/>
      </c>
      <c r="AD109" s="23"/>
      <c r="AE109" s="14" t="str">
        <f t="shared" si="90"/>
        <v/>
      </c>
      <c r="AF109" s="227" t="s">
        <v>24</v>
      </c>
      <c r="AG109" s="38"/>
      <c r="AH109" s="24"/>
      <c r="AI109" s="14" t="str">
        <f t="shared" si="91"/>
        <v/>
      </c>
      <c r="AJ109" s="23"/>
      <c r="AK109" s="14" t="str">
        <f t="shared" si="92"/>
        <v/>
      </c>
      <c r="AL109" s="227" t="s">
        <v>24</v>
      </c>
      <c r="AM109" s="76"/>
      <c r="AN109" s="16" t="str">
        <f t="shared" si="93"/>
        <v/>
      </c>
      <c r="AO109" s="14" t="str">
        <f t="shared" si="94"/>
        <v/>
      </c>
      <c r="AP109" s="17">
        <f t="shared" si="95"/>
        <v>2</v>
      </c>
      <c r="AQ109" s="14">
        <f t="shared" si="96"/>
        <v>30</v>
      </c>
      <c r="AR109" s="227" t="s">
        <v>24</v>
      </c>
      <c r="AS109" s="18">
        <f t="shared" si="97"/>
        <v>2</v>
      </c>
    </row>
    <row r="110" spans="1:45" ht="15.75" customHeight="1">
      <c r="A110" s="280" t="s">
        <v>291</v>
      </c>
      <c r="B110" s="15" t="s">
        <v>260</v>
      </c>
      <c r="C110" s="13" t="s">
        <v>114</v>
      </c>
      <c r="D110" s="90"/>
      <c r="E110" s="14" t="str">
        <f t="shared" si="81"/>
        <v/>
      </c>
      <c r="F110" s="23"/>
      <c r="G110" s="14" t="str">
        <f t="shared" si="82"/>
        <v/>
      </c>
      <c r="H110" s="227" t="s">
        <v>24</v>
      </c>
      <c r="I110" s="38"/>
      <c r="J110" s="24"/>
      <c r="K110" s="14" t="str">
        <f t="shared" si="83"/>
        <v/>
      </c>
      <c r="L110" s="23"/>
      <c r="M110" s="14" t="str">
        <f t="shared" si="84"/>
        <v/>
      </c>
      <c r="N110" s="227" t="s">
        <v>24</v>
      </c>
      <c r="O110" s="38"/>
      <c r="P110" s="24"/>
      <c r="Q110" s="14" t="str">
        <f t="shared" si="85"/>
        <v/>
      </c>
      <c r="R110" s="23"/>
      <c r="S110" s="14" t="str">
        <f t="shared" si="86"/>
        <v/>
      </c>
      <c r="T110" s="227" t="s">
        <v>24</v>
      </c>
      <c r="U110" s="38"/>
      <c r="V110" s="24"/>
      <c r="W110" s="14" t="str">
        <f t="shared" si="87"/>
        <v/>
      </c>
      <c r="X110" s="23">
        <v>2</v>
      </c>
      <c r="Y110" s="14">
        <f t="shared" si="88"/>
        <v>30</v>
      </c>
      <c r="Z110" s="227" t="s">
        <v>24</v>
      </c>
      <c r="AA110" s="38">
        <v>2</v>
      </c>
      <c r="AB110" s="24"/>
      <c r="AC110" s="14" t="str">
        <f t="shared" si="89"/>
        <v/>
      </c>
      <c r="AD110" s="23"/>
      <c r="AE110" s="14" t="str">
        <f t="shared" si="90"/>
        <v/>
      </c>
      <c r="AF110" s="227" t="s">
        <v>24</v>
      </c>
      <c r="AG110" s="38"/>
      <c r="AH110" s="24"/>
      <c r="AI110" s="14" t="str">
        <f t="shared" si="91"/>
        <v/>
      </c>
      <c r="AJ110" s="23"/>
      <c r="AK110" s="14" t="str">
        <f t="shared" si="92"/>
        <v/>
      </c>
      <c r="AL110" s="227" t="s">
        <v>24</v>
      </c>
      <c r="AM110" s="76"/>
      <c r="AN110" s="16" t="str">
        <f t="shared" si="93"/>
        <v/>
      </c>
      <c r="AO110" s="14" t="str">
        <f t="shared" si="94"/>
        <v/>
      </c>
      <c r="AP110" s="17">
        <f t="shared" si="95"/>
        <v>2</v>
      </c>
      <c r="AQ110" s="14">
        <f t="shared" si="96"/>
        <v>30</v>
      </c>
      <c r="AR110" s="227" t="s">
        <v>24</v>
      </c>
      <c r="AS110" s="18">
        <f t="shared" si="97"/>
        <v>2</v>
      </c>
    </row>
    <row r="111" spans="1:45" ht="15.75" customHeight="1">
      <c r="A111" s="280" t="s">
        <v>292</v>
      </c>
      <c r="B111" s="15" t="s">
        <v>260</v>
      </c>
      <c r="C111" s="13" t="s">
        <v>115</v>
      </c>
      <c r="D111" s="90"/>
      <c r="E111" s="14" t="str">
        <f t="shared" si="81"/>
        <v/>
      </c>
      <c r="F111" s="23"/>
      <c r="G111" s="14" t="str">
        <f t="shared" si="82"/>
        <v/>
      </c>
      <c r="H111" s="227" t="s">
        <v>24</v>
      </c>
      <c r="I111" s="38"/>
      <c r="J111" s="24"/>
      <c r="K111" s="14" t="str">
        <f t="shared" si="83"/>
        <v/>
      </c>
      <c r="L111" s="23"/>
      <c r="M111" s="14" t="str">
        <f t="shared" si="84"/>
        <v/>
      </c>
      <c r="N111" s="227" t="s">
        <v>24</v>
      </c>
      <c r="O111" s="38"/>
      <c r="P111" s="24"/>
      <c r="Q111" s="14" t="str">
        <f t="shared" si="85"/>
        <v/>
      </c>
      <c r="R111" s="23"/>
      <c r="S111" s="14" t="str">
        <f t="shared" si="86"/>
        <v/>
      </c>
      <c r="T111" s="227" t="s">
        <v>24</v>
      </c>
      <c r="U111" s="38"/>
      <c r="V111" s="24"/>
      <c r="W111" s="14" t="str">
        <f t="shared" si="87"/>
        <v/>
      </c>
      <c r="X111" s="23"/>
      <c r="Y111" s="14" t="str">
        <f t="shared" si="88"/>
        <v/>
      </c>
      <c r="Z111" s="227" t="s">
        <v>24</v>
      </c>
      <c r="AA111" s="38"/>
      <c r="AB111" s="24"/>
      <c r="AC111" s="14" t="str">
        <f t="shared" si="89"/>
        <v/>
      </c>
      <c r="AD111" s="23">
        <v>2</v>
      </c>
      <c r="AE111" s="14">
        <f t="shared" si="90"/>
        <v>30</v>
      </c>
      <c r="AF111" s="227" t="s">
        <v>24</v>
      </c>
      <c r="AG111" s="38" t="s">
        <v>117</v>
      </c>
      <c r="AH111" s="24"/>
      <c r="AI111" s="14" t="str">
        <f t="shared" si="91"/>
        <v/>
      </c>
      <c r="AJ111" s="23"/>
      <c r="AK111" s="14" t="str">
        <f t="shared" si="92"/>
        <v/>
      </c>
      <c r="AL111" s="227" t="s">
        <v>24</v>
      </c>
      <c r="AM111" s="76"/>
      <c r="AN111" s="16" t="str">
        <f t="shared" si="93"/>
        <v/>
      </c>
      <c r="AO111" s="14" t="str">
        <f t="shared" si="94"/>
        <v/>
      </c>
      <c r="AP111" s="17">
        <f t="shared" si="95"/>
        <v>2</v>
      </c>
      <c r="AQ111" s="14">
        <f t="shared" si="96"/>
        <v>30</v>
      </c>
      <c r="AR111" s="227" t="s">
        <v>24</v>
      </c>
      <c r="AS111" s="18">
        <f t="shared" si="97"/>
        <v>2</v>
      </c>
    </row>
    <row r="112" spans="1:45" ht="15.75" customHeight="1">
      <c r="A112" s="280" t="s">
        <v>293</v>
      </c>
      <c r="B112" s="15" t="s">
        <v>260</v>
      </c>
      <c r="C112" s="13" t="s">
        <v>116</v>
      </c>
      <c r="D112" s="90"/>
      <c r="E112" s="14" t="str">
        <f t="shared" si="81"/>
        <v/>
      </c>
      <c r="F112" s="23"/>
      <c r="G112" s="14" t="str">
        <f t="shared" si="82"/>
        <v/>
      </c>
      <c r="H112" s="227" t="s">
        <v>24</v>
      </c>
      <c r="I112" s="38"/>
      <c r="J112" s="24"/>
      <c r="K112" s="14" t="str">
        <f t="shared" si="83"/>
        <v/>
      </c>
      <c r="L112" s="23"/>
      <c r="M112" s="14" t="str">
        <f t="shared" si="84"/>
        <v/>
      </c>
      <c r="N112" s="227" t="s">
        <v>24</v>
      </c>
      <c r="O112" s="38"/>
      <c r="P112" s="24"/>
      <c r="Q112" s="14" t="str">
        <f t="shared" si="85"/>
        <v/>
      </c>
      <c r="R112" s="23"/>
      <c r="S112" s="14" t="str">
        <f t="shared" si="86"/>
        <v/>
      </c>
      <c r="T112" s="227" t="s">
        <v>24</v>
      </c>
      <c r="U112" s="38"/>
      <c r="V112" s="24"/>
      <c r="W112" s="14" t="str">
        <f t="shared" si="87"/>
        <v/>
      </c>
      <c r="X112" s="23"/>
      <c r="Y112" s="14" t="str">
        <f t="shared" si="88"/>
        <v/>
      </c>
      <c r="Z112" s="227" t="s">
        <v>24</v>
      </c>
      <c r="AA112" s="38"/>
      <c r="AB112" s="24"/>
      <c r="AC112" s="14" t="str">
        <f t="shared" si="89"/>
        <v/>
      </c>
      <c r="AD112" s="23"/>
      <c r="AE112" s="14" t="str">
        <f t="shared" si="90"/>
        <v/>
      </c>
      <c r="AF112" s="227" t="s">
        <v>24</v>
      </c>
      <c r="AG112" s="38"/>
      <c r="AH112" s="24"/>
      <c r="AI112" s="14" t="str">
        <f t="shared" si="91"/>
        <v/>
      </c>
      <c r="AJ112" s="23">
        <v>2</v>
      </c>
      <c r="AK112" s="14">
        <f t="shared" si="92"/>
        <v>30</v>
      </c>
      <c r="AL112" s="227" t="s">
        <v>24</v>
      </c>
      <c r="AM112" s="76" t="s">
        <v>117</v>
      </c>
      <c r="AN112" s="16" t="str">
        <f t="shared" si="93"/>
        <v/>
      </c>
      <c r="AO112" s="14" t="str">
        <f t="shared" si="94"/>
        <v/>
      </c>
      <c r="AP112" s="17">
        <f t="shared" si="95"/>
        <v>2</v>
      </c>
      <c r="AQ112" s="14">
        <f t="shared" si="96"/>
        <v>30</v>
      </c>
      <c r="AR112" s="227" t="s">
        <v>24</v>
      </c>
      <c r="AS112" s="18">
        <f t="shared" si="97"/>
        <v>2</v>
      </c>
    </row>
    <row r="113" spans="1:45" ht="15.75" hidden="1" customHeight="1">
      <c r="A113" s="280"/>
      <c r="B113" s="15"/>
      <c r="C113" s="13"/>
      <c r="D113" s="90"/>
      <c r="E113" s="14" t="str">
        <f t="shared" si="81"/>
        <v/>
      </c>
      <c r="F113" s="23"/>
      <c r="G113" s="14" t="str">
        <f t="shared" si="82"/>
        <v/>
      </c>
      <c r="H113" s="227" t="s">
        <v>24</v>
      </c>
      <c r="I113" s="38"/>
      <c r="J113" s="24"/>
      <c r="K113" s="14" t="str">
        <f t="shared" si="83"/>
        <v/>
      </c>
      <c r="L113" s="23"/>
      <c r="M113" s="14" t="str">
        <f t="shared" si="84"/>
        <v/>
      </c>
      <c r="N113" s="227" t="s">
        <v>24</v>
      </c>
      <c r="O113" s="38"/>
      <c r="P113" s="24"/>
      <c r="Q113" s="14" t="str">
        <f t="shared" si="85"/>
        <v/>
      </c>
      <c r="R113" s="23"/>
      <c r="S113" s="14" t="str">
        <f t="shared" si="86"/>
        <v/>
      </c>
      <c r="T113" s="227" t="s">
        <v>24</v>
      </c>
      <c r="U113" s="38"/>
      <c r="V113" s="24"/>
      <c r="W113" s="14" t="str">
        <f t="shared" si="87"/>
        <v/>
      </c>
      <c r="X113" s="23"/>
      <c r="Y113" s="14" t="str">
        <f t="shared" si="88"/>
        <v/>
      </c>
      <c r="Z113" s="227" t="s">
        <v>24</v>
      </c>
      <c r="AA113" s="38"/>
      <c r="AB113" s="24"/>
      <c r="AC113" s="14" t="str">
        <f t="shared" si="89"/>
        <v/>
      </c>
      <c r="AD113" s="23"/>
      <c r="AE113" s="14" t="str">
        <f t="shared" si="90"/>
        <v/>
      </c>
      <c r="AF113" s="227" t="s">
        <v>24</v>
      </c>
      <c r="AG113" s="38"/>
      <c r="AH113" s="24"/>
      <c r="AI113" s="14" t="str">
        <f t="shared" si="91"/>
        <v/>
      </c>
      <c r="AJ113" s="23"/>
      <c r="AK113" s="14" t="str">
        <f t="shared" si="92"/>
        <v/>
      </c>
      <c r="AL113" s="227" t="s">
        <v>24</v>
      </c>
      <c r="AM113" s="76"/>
      <c r="AN113" s="16" t="str">
        <f>IF(D113+J113+P113+V113+AB113+AH113=0,"",D113+J113+P113+V113+AB113+AH113)</f>
        <v/>
      </c>
      <c r="AO113" s="14" t="str">
        <f>IF((D113+J113+P113+V113+AB113+AH113)*15=0,"",(D113+J113+P113+V113+AB113+AH113)*15)</f>
        <v/>
      </c>
      <c r="AP113" s="17" t="str">
        <f>IF(F113+L113+R113+X113+AD113+AJ113=0,"",F113+L113+R113+X113+AD113+AJ113)</f>
        <v/>
      </c>
      <c r="AQ113" s="14" t="str">
        <f>IF((F113+L113+R113+X113+AD113+AJ113)*15=0,"",(F113+L113+R113+X113+AD113+AJ113)*15)</f>
        <v/>
      </c>
      <c r="AR113" s="227" t="s">
        <v>24</v>
      </c>
      <c r="AS113" s="18" t="str">
        <f>IF(D113+F113+J113+L113+P113+R113+V113+X113+AB113+AD113+AH113+AJ113=0,"",D113+F113+J113+L113+P113+R113+V113+X113+AB113+AD113+AH113+AJ113)</f>
        <v/>
      </c>
    </row>
    <row r="114" spans="1:45" ht="15.75" hidden="1" customHeight="1">
      <c r="A114" s="280"/>
      <c r="B114" s="15"/>
      <c r="C114" s="13"/>
      <c r="D114" s="90"/>
      <c r="E114" s="14" t="str">
        <f t="shared" si="81"/>
        <v/>
      </c>
      <c r="F114" s="23"/>
      <c r="G114" s="14" t="str">
        <f t="shared" si="82"/>
        <v/>
      </c>
      <c r="H114" s="227" t="s">
        <v>24</v>
      </c>
      <c r="I114" s="38"/>
      <c r="J114" s="24"/>
      <c r="K114" s="14" t="str">
        <f t="shared" si="83"/>
        <v/>
      </c>
      <c r="L114" s="23"/>
      <c r="M114" s="14" t="str">
        <f t="shared" si="84"/>
        <v/>
      </c>
      <c r="N114" s="227" t="s">
        <v>24</v>
      </c>
      <c r="O114" s="38"/>
      <c r="P114" s="24"/>
      <c r="Q114" s="14" t="str">
        <f t="shared" si="85"/>
        <v/>
      </c>
      <c r="R114" s="23"/>
      <c r="S114" s="14" t="str">
        <f t="shared" si="86"/>
        <v/>
      </c>
      <c r="T114" s="227" t="s">
        <v>24</v>
      </c>
      <c r="U114" s="38"/>
      <c r="V114" s="24"/>
      <c r="W114" s="14" t="str">
        <f t="shared" si="87"/>
        <v/>
      </c>
      <c r="X114" s="23"/>
      <c r="Y114" s="14" t="str">
        <f t="shared" si="88"/>
        <v/>
      </c>
      <c r="Z114" s="227" t="s">
        <v>24</v>
      </c>
      <c r="AA114" s="38"/>
      <c r="AB114" s="24"/>
      <c r="AC114" s="14" t="str">
        <f t="shared" si="89"/>
        <v/>
      </c>
      <c r="AD114" s="23"/>
      <c r="AE114" s="14" t="str">
        <f t="shared" si="90"/>
        <v/>
      </c>
      <c r="AF114" s="227" t="s">
        <v>24</v>
      </c>
      <c r="AG114" s="38"/>
      <c r="AH114" s="24"/>
      <c r="AI114" s="14" t="str">
        <f t="shared" si="91"/>
        <v/>
      </c>
      <c r="AJ114" s="23"/>
      <c r="AK114" s="14" t="str">
        <f t="shared" si="92"/>
        <v/>
      </c>
      <c r="AL114" s="227" t="s">
        <v>24</v>
      </c>
      <c r="AM114" s="76"/>
      <c r="AN114" s="16" t="str">
        <f>IF(D114+J114+P114+V114+AB114+AH114=0,"",D114+J114+P114+V114+AB114+AH114)</f>
        <v/>
      </c>
      <c r="AO114" s="14" t="str">
        <f>IF((D114+J114+P114+V114+AB114+AH114)*15=0,"",(D114+J114+P114+V114+AB114+AH114)*15)</f>
        <v/>
      </c>
      <c r="AP114" s="17" t="str">
        <f>IF(F114+L114+R114+X114+AD114+AJ114=0,"",F114+L114+R114+X114+AD114+AJ114)</f>
        <v/>
      </c>
      <c r="AQ114" s="14" t="str">
        <f>IF((F114+L114+R114+X114+AD114+AJ114)*15=0,"",(F114+L114+R114+X114+AD114+AJ114)*15)</f>
        <v/>
      </c>
      <c r="AR114" s="227" t="s">
        <v>24</v>
      </c>
      <c r="AS114" s="18" t="str">
        <f>IF(D114+F114+J114+L114+P114+R114+V114+X114+AB114+AD114+AH114+AJ114=0,"",D114+F114+J114+L114+P114+R114+V114+X114+AB114+AD114+AH114+AJ114)</f>
        <v/>
      </c>
    </row>
    <row r="115" spans="1:45" ht="15.75" hidden="1" customHeight="1">
      <c r="A115" s="280"/>
      <c r="B115" s="15"/>
      <c r="C115" s="13"/>
      <c r="D115" s="90"/>
      <c r="E115" s="14" t="str">
        <f t="shared" si="81"/>
        <v/>
      </c>
      <c r="F115" s="23"/>
      <c r="G115" s="14" t="str">
        <f t="shared" si="82"/>
        <v/>
      </c>
      <c r="H115" s="227" t="s">
        <v>24</v>
      </c>
      <c r="I115" s="38"/>
      <c r="J115" s="24"/>
      <c r="K115" s="14" t="str">
        <f t="shared" si="83"/>
        <v/>
      </c>
      <c r="L115" s="23"/>
      <c r="M115" s="14" t="str">
        <f t="shared" si="84"/>
        <v/>
      </c>
      <c r="N115" s="227" t="s">
        <v>24</v>
      </c>
      <c r="O115" s="38"/>
      <c r="P115" s="24"/>
      <c r="Q115" s="14" t="str">
        <f t="shared" si="85"/>
        <v/>
      </c>
      <c r="R115" s="23"/>
      <c r="S115" s="14" t="str">
        <f t="shared" si="86"/>
        <v/>
      </c>
      <c r="T115" s="227" t="s">
        <v>24</v>
      </c>
      <c r="U115" s="38"/>
      <c r="V115" s="24"/>
      <c r="W115" s="14" t="str">
        <f t="shared" si="87"/>
        <v/>
      </c>
      <c r="X115" s="23"/>
      <c r="Y115" s="14" t="str">
        <f t="shared" si="88"/>
        <v/>
      </c>
      <c r="Z115" s="227" t="s">
        <v>24</v>
      </c>
      <c r="AA115" s="38"/>
      <c r="AB115" s="24"/>
      <c r="AC115" s="14" t="str">
        <f t="shared" si="89"/>
        <v/>
      </c>
      <c r="AD115" s="23"/>
      <c r="AE115" s="14" t="str">
        <f t="shared" si="90"/>
        <v/>
      </c>
      <c r="AF115" s="227" t="s">
        <v>24</v>
      </c>
      <c r="AG115" s="38"/>
      <c r="AH115" s="24"/>
      <c r="AI115" s="14" t="str">
        <f t="shared" si="91"/>
        <v/>
      </c>
      <c r="AJ115" s="23"/>
      <c r="AK115" s="14" t="str">
        <f t="shared" si="92"/>
        <v/>
      </c>
      <c r="AL115" s="227" t="s">
        <v>24</v>
      </c>
      <c r="AM115" s="76"/>
      <c r="AN115" s="16" t="str">
        <f>IF(D115+J115+P115+V115+AB115+AH115=0,"",D115+J115+P115+V115+AB115+AH115)</f>
        <v/>
      </c>
      <c r="AO115" s="14" t="str">
        <f>IF((D115+J115+P115+V115+AB115+AH115)*15=0,"",(D115+J115+P115+V115+AB115+AH115)*15)</f>
        <v/>
      </c>
      <c r="AP115" s="17" t="str">
        <f>IF(F115+L115+R115+X115+AD115+AJ115=0,"",F115+L115+R115+X115+AD115+AJ115)</f>
        <v/>
      </c>
      <c r="AQ115" s="14" t="str">
        <f>IF((F115+L115+R115+X115+AD115+AJ115)*15=0,"",(F115+L115+R115+X115+AD115+AJ115)*15)</f>
        <v/>
      </c>
      <c r="AR115" s="227" t="s">
        <v>24</v>
      </c>
      <c r="AS115" s="18" t="str">
        <f>IF(D115+F115+J115+L115+P115+R115+V115+X115+AB115+AD115+AH115+AJ115=0,"",D115+F115+J115+L115+P115+R115+V115+X115+AB115+AD115+AH115+AJ115)</f>
        <v/>
      </c>
    </row>
    <row r="116" spans="1:45" ht="15.75" hidden="1" customHeight="1">
      <c r="A116" s="280"/>
      <c r="B116" s="15"/>
      <c r="C116" s="13"/>
      <c r="D116" s="90"/>
      <c r="E116" s="14" t="str">
        <f t="shared" si="81"/>
        <v/>
      </c>
      <c r="F116" s="23"/>
      <c r="G116" s="14" t="str">
        <f t="shared" si="82"/>
        <v/>
      </c>
      <c r="H116" s="227" t="s">
        <v>24</v>
      </c>
      <c r="I116" s="38"/>
      <c r="J116" s="24"/>
      <c r="K116" s="14" t="str">
        <f t="shared" si="83"/>
        <v/>
      </c>
      <c r="L116" s="23"/>
      <c r="M116" s="14" t="str">
        <f t="shared" si="84"/>
        <v/>
      </c>
      <c r="N116" s="227" t="s">
        <v>24</v>
      </c>
      <c r="O116" s="38"/>
      <c r="P116" s="24"/>
      <c r="Q116" s="14" t="str">
        <f t="shared" si="85"/>
        <v/>
      </c>
      <c r="R116" s="23"/>
      <c r="S116" s="14" t="str">
        <f t="shared" si="86"/>
        <v/>
      </c>
      <c r="T116" s="227" t="s">
        <v>24</v>
      </c>
      <c r="U116" s="38"/>
      <c r="V116" s="24"/>
      <c r="W116" s="14" t="str">
        <f t="shared" si="87"/>
        <v/>
      </c>
      <c r="X116" s="23"/>
      <c r="Y116" s="14" t="str">
        <f t="shared" si="88"/>
        <v/>
      </c>
      <c r="Z116" s="227" t="s">
        <v>24</v>
      </c>
      <c r="AA116" s="38"/>
      <c r="AB116" s="24"/>
      <c r="AC116" s="14" t="str">
        <f t="shared" si="89"/>
        <v/>
      </c>
      <c r="AD116" s="23"/>
      <c r="AE116" s="14" t="str">
        <f t="shared" si="90"/>
        <v/>
      </c>
      <c r="AF116" s="227" t="s">
        <v>24</v>
      </c>
      <c r="AG116" s="38"/>
      <c r="AH116" s="24"/>
      <c r="AI116" s="14" t="str">
        <f t="shared" si="91"/>
        <v/>
      </c>
      <c r="AJ116" s="23"/>
      <c r="AK116" s="14" t="str">
        <f t="shared" si="92"/>
        <v/>
      </c>
      <c r="AL116" s="227" t="s">
        <v>24</v>
      </c>
      <c r="AM116" s="76"/>
      <c r="AN116" s="16" t="str">
        <f t="shared" si="93"/>
        <v/>
      </c>
      <c r="AO116" s="14" t="str">
        <f t="shared" si="94"/>
        <v/>
      </c>
      <c r="AP116" s="17" t="str">
        <f t="shared" si="95"/>
        <v/>
      </c>
      <c r="AQ116" s="14" t="str">
        <f t="shared" si="96"/>
        <v/>
      </c>
      <c r="AR116" s="227" t="s">
        <v>24</v>
      </c>
      <c r="AS116" s="18" t="str">
        <f t="shared" si="97"/>
        <v/>
      </c>
    </row>
    <row r="117" spans="1:45" ht="15.75" hidden="1" customHeight="1">
      <c r="A117" s="280"/>
      <c r="B117" s="15"/>
      <c r="C117" s="13"/>
      <c r="D117" s="90"/>
      <c r="E117" s="14" t="str">
        <f t="shared" si="81"/>
        <v/>
      </c>
      <c r="F117" s="23"/>
      <c r="G117" s="14" t="str">
        <f t="shared" si="82"/>
        <v/>
      </c>
      <c r="H117" s="227" t="s">
        <v>24</v>
      </c>
      <c r="I117" s="38"/>
      <c r="J117" s="24"/>
      <c r="K117" s="14" t="str">
        <f t="shared" si="83"/>
        <v/>
      </c>
      <c r="L117" s="23"/>
      <c r="M117" s="14" t="str">
        <f t="shared" si="84"/>
        <v/>
      </c>
      <c r="N117" s="227" t="s">
        <v>24</v>
      </c>
      <c r="O117" s="38"/>
      <c r="P117" s="24"/>
      <c r="Q117" s="14" t="str">
        <f t="shared" si="85"/>
        <v/>
      </c>
      <c r="R117" s="23"/>
      <c r="S117" s="14" t="str">
        <f t="shared" si="86"/>
        <v/>
      </c>
      <c r="T117" s="227" t="s">
        <v>24</v>
      </c>
      <c r="U117" s="38"/>
      <c r="V117" s="24"/>
      <c r="W117" s="14" t="str">
        <f t="shared" si="87"/>
        <v/>
      </c>
      <c r="X117" s="23"/>
      <c r="Y117" s="14" t="str">
        <f t="shared" si="88"/>
        <v/>
      </c>
      <c r="Z117" s="227" t="s">
        <v>24</v>
      </c>
      <c r="AA117" s="38"/>
      <c r="AB117" s="24"/>
      <c r="AC117" s="14" t="str">
        <f t="shared" si="89"/>
        <v/>
      </c>
      <c r="AD117" s="23"/>
      <c r="AE117" s="14" t="str">
        <f t="shared" si="90"/>
        <v/>
      </c>
      <c r="AF117" s="227" t="s">
        <v>24</v>
      </c>
      <c r="AG117" s="38"/>
      <c r="AH117" s="24"/>
      <c r="AI117" s="14" t="str">
        <f t="shared" si="91"/>
        <v/>
      </c>
      <c r="AJ117" s="23"/>
      <c r="AK117" s="14" t="str">
        <f t="shared" si="92"/>
        <v/>
      </c>
      <c r="AL117" s="227" t="s">
        <v>24</v>
      </c>
      <c r="AM117" s="76"/>
      <c r="AN117" s="16" t="str">
        <f t="shared" si="93"/>
        <v/>
      </c>
      <c r="AO117" s="14" t="str">
        <f t="shared" si="94"/>
        <v/>
      </c>
      <c r="AP117" s="17" t="str">
        <f t="shared" si="95"/>
        <v/>
      </c>
      <c r="AQ117" s="14" t="str">
        <f t="shared" si="96"/>
        <v/>
      </c>
      <c r="AR117" s="227" t="s">
        <v>24</v>
      </c>
      <c r="AS117" s="18" t="str">
        <f t="shared" si="97"/>
        <v/>
      </c>
    </row>
    <row r="118" spans="1:45" ht="15.75" customHeight="1">
      <c r="A118" s="376" t="s">
        <v>350</v>
      </c>
      <c r="B118" s="377" t="s">
        <v>260</v>
      </c>
      <c r="C118" s="378" t="s">
        <v>351</v>
      </c>
      <c r="D118" s="90"/>
      <c r="E118" s="14"/>
      <c r="F118" s="23"/>
      <c r="G118" s="14"/>
      <c r="H118" s="227"/>
      <c r="I118" s="38"/>
      <c r="J118" s="24"/>
      <c r="K118" s="14"/>
      <c r="L118" s="23"/>
      <c r="M118" s="14"/>
      <c r="N118" s="227"/>
      <c r="O118" s="38"/>
      <c r="P118" s="24"/>
      <c r="Q118" s="14"/>
      <c r="R118" s="23"/>
      <c r="S118" s="14"/>
      <c r="T118" s="227"/>
      <c r="U118" s="38"/>
      <c r="V118" s="24"/>
      <c r="W118" s="14"/>
      <c r="X118" s="23"/>
      <c r="Y118" s="14"/>
      <c r="Z118" s="227"/>
      <c r="AA118" s="38"/>
      <c r="AB118" s="24"/>
      <c r="AC118" s="14"/>
      <c r="AD118" s="23"/>
      <c r="AE118" s="14"/>
      <c r="AF118" s="227"/>
      <c r="AG118" s="38"/>
      <c r="AH118" s="24"/>
      <c r="AI118" s="14"/>
      <c r="AJ118" s="23"/>
      <c r="AK118" s="14"/>
      <c r="AL118" s="227"/>
      <c r="AM118" s="395"/>
      <c r="AN118" s="26"/>
      <c r="AO118" s="27"/>
      <c r="AP118" s="28"/>
      <c r="AQ118" s="27"/>
      <c r="AR118" s="227"/>
      <c r="AS118" s="18"/>
    </row>
    <row r="119" spans="1:45" s="321" customFormat="1" ht="15.75" customHeight="1">
      <c r="A119" s="314" t="s">
        <v>133</v>
      </c>
      <c r="B119" s="317"/>
      <c r="C119" s="345" t="s">
        <v>155</v>
      </c>
      <c r="D119" s="346"/>
      <c r="E119" s="313" t="str">
        <f t="shared" si="81"/>
        <v/>
      </c>
      <c r="F119" s="347"/>
      <c r="G119" s="313" t="str">
        <f t="shared" si="82"/>
        <v/>
      </c>
      <c r="H119" s="348" t="s">
        <v>24</v>
      </c>
      <c r="I119" s="349"/>
      <c r="J119" s="346"/>
      <c r="K119" s="313" t="str">
        <f t="shared" si="83"/>
        <v/>
      </c>
      <c r="L119" s="347"/>
      <c r="M119" s="313" t="str">
        <f t="shared" si="84"/>
        <v/>
      </c>
      <c r="N119" s="348" t="s">
        <v>24</v>
      </c>
      <c r="O119" s="349"/>
      <c r="P119" s="346"/>
      <c r="Q119" s="313" t="str">
        <f t="shared" si="85"/>
        <v/>
      </c>
      <c r="R119" s="347"/>
      <c r="S119" s="313" t="str">
        <f t="shared" si="86"/>
        <v/>
      </c>
      <c r="T119" s="348" t="s">
        <v>24</v>
      </c>
      <c r="U119" s="349"/>
      <c r="V119" s="346"/>
      <c r="W119" s="313" t="str">
        <f t="shared" si="87"/>
        <v/>
      </c>
      <c r="X119" s="347"/>
      <c r="Y119" s="313" t="str">
        <f t="shared" si="88"/>
        <v/>
      </c>
      <c r="Z119" s="348" t="s">
        <v>24</v>
      </c>
      <c r="AA119" s="349"/>
      <c r="AB119" s="346"/>
      <c r="AC119" s="313" t="str">
        <f t="shared" si="89"/>
        <v/>
      </c>
      <c r="AD119" s="347"/>
      <c r="AE119" s="313" t="str">
        <f t="shared" si="90"/>
        <v/>
      </c>
      <c r="AF119" s="348" t="s">
        <v>24</v>
      </c>
      <c r="AG119" s="349"/>
      <c r="AH119" s="346"/>
      <c r="AI119" s="313" t="str">
        <f t="shared" si="91"/>
        <v/>
      </c>
      <c r="AJ119" s="347"/>
      <c r="AK119" s="313" t="str">
        <f t="shared" si="92"/>
        <v/>
      </c>
      <c r="AL119" s="348" t="s">
        <v>24</v>
      </c>
      <c r="AM119" s="333" t="s">
        <v>307</v>
      </c>
      <c r="AN119" s="350" t="str">
        <f t="shared" si="93"/>
        <v/>
      </c>
      <c r="AO119" s="351" t="str">
        <f t="shared" si="94"/>
        <v/>
      </c>
      <c r="AP119" s="352" t="str">
        <f t="shared" si="95"/>
        <v/>
      </c>
      <c r="AQ119" s="351" t="str">
        <f t="shared" si="96"/>
        <v/>
      </c>
      <c r="AR119" s="348" t="s">
        <v>24</v>
      </c>
      <c r="AS119" s="320" t="str">
        <f t="shared" si="97"/>
        <v/>
      </c>
    </row>
    <row r="120" spans="1:45" ht="15.75" customHeight="1" thickBot="1">
      <c r="A120" s="274" t="s">
        <v>109</v>
      </c>
      <c r="B120" s="15"/>
      <c r="C120" s="111" t="s">
        <v>110</v>
      </c>
      <c r="D120" s="91"/>
      <c r="E120" s="69" t="str">
        <f t="shared" si="81"/>
        <v/>
      </c>
      <c r="F120" s="74"/>
      <c r="G120" s="69" t="str">
        <f t="shared" si="82"/>
        <v/>
      </c>
      <c r="H120" s="228" t="s">
        <v>24</v>
      </c>
      <c r="I120" s="75"/>
      <c r="J120" s="73"/>
      <c r="K120" s="69" t="str">
        <f t="shared" si="83"/>
        <v/>
      </c>
      <c r="L120" s="74"/>
      <c r="M120" s="69" t="str">
        <f t="shared" si="84"/>
        <v/>
      </c>
      <c r="N120" s="228" t="s">
        <v>24</v>
      </c>
      <c r="O120" s="75"/>
      <c r="P120" s="73"/>
      <c r="Q120" s="69" t="str">
        <f t="shared" si="85"/>
        <v/>
      </c>
      <c r="R120" s="74"/>
      <c r="S120" s="69" t="str">
        <f t="shared" si="86"/>
        <v/>
      </c>
      <c r="T120" s="228" t="s">
        <v>24</v>
      </c>
      <c r="U120" s="75"/>
      <c r="V120" s="73"/>
      <c r="W120" s="69" t="str">
        <f t="shared" si="87"/>
        <v/>
      </c>
      <c r="X120" s="74"/>
      <c r="Y120" s="69" t="str">
        <f t="shared" si="88"/>
        <v/>
      </c>
      <c r="Z120" s="228" t="s">
        <v>24</v>
      </c>
      <c r="AA120" s="75"/>
      <c r="AB120" s="73"/>
      <c r="AC120" s="69" t="str">
        <f t="shared" si="89"/>
        <v/>
      </c>
      <c r="AD120" s="74"/>
      <c r="AE120" s="69" t="str">
        <f t="shared" si="90"/>
        <v/>
      </c>
      <c r="AF120" s="228" t="s">
        <v>24</v>
      </c>
      <c r="AG120" s="75"/>
      <c r="AH120" s="73"/>
      <c r="AI120" s="69" t="str">
        <f t="shared" si="91"/>
        <v/>
      </c>
      <c r="AJ120" s="74"/>
      <c r="AK120" s="69" t="str">
        <f t="shared" si="92"/>
        <v/>
      </c>
      <c r="AL120" s="228" t="s">
        <v>24</v>
      </c>
      <c r="AM120" s="120" t="s">
        <v>307</v>
      </c>
      <c r="AN120" s="26" t="str">
        <f t="shared" si="93"/>
        <v/>
      </c>
      <c r="AO120" s="27" t="str">
        <f t="shared" si="94"/>
        <v/>
      </c>
      <c r="AP120" s="28" t="str">
        <f t="shared" si="95"/>
        <v/>
      </c>
      <c r="AQ120" s="27" t="str">
        <f t="shared" si="96"/>
        <v/>
      </c>
      <c r="AR120" s="229" t="s">
        <v>24</v>
      </c>
      <c r="AS120" s="18" t="str">
        <f t="shared" si="97"/>
        <v/>
      </c>
    </row>
    <row r="121" spans="1:45" ht="15.75" customHeight="1" thickBot="1">
      <c r="A121" s="29"/>
      <c r="B121" s="30"/>
      <c r="C121" s="97" t="s">
        <v>25</v>
      </c>
      <c r="D121" s="230" t="str">
        <f>IF(SUM(D102:D120)=0,"",SUM(D102:D120))</f>
        <v/>
      </c>
      <c r="E121" s="31" t="str">
        <f>IF(SUM(D102:D120)=0,"",SUM(D102:D120)*15)</f>
        <v/>
      </c>
      <c r="F121" s="31">
        <f>IF(SUM(F102:F120)=0,"",SUM(F102:F120))</f>
        <v>6</v>
      </c>
      <c r="G121" s="31">
        <f>IF(SUM(F102:F120)=0,"",SUM(F102:F120)*15)</f>
        <v>90</v>
      </c>
      <c r="H121" s="231" t="s">
        <v>24</v>
      </c>
      <c r="I121" s="199">
        <f>IF(SUM(D102:D120)+SUM(F102:F120)=0,"",SUM(D102:D120)+SUM(F102:F120))</f>
        <v>6</v>
      </c>
      <c r="J121" s="31" t="str">
        <f>IF(SUM(J102:J120)=0,"",SUM(J102:J120))</f>
        <v/>
      </c>
      <c r="K121" s="31" t="str">
        <f>IF(SUM(J102:J120)=0,"",SUM(J102:J120)*15)</f>
        <v/>
      </c>
      <c r="L121" s="31">
        <f>IF(SUM(L102:L120)=0,"",SUM(L102:L120))</f>
        <v>6</v>
      </c>
      <c r="M121" s="31">
        <f>IF(SUM(L102:L120)=0,"",SUM(L102:L120)*15)</f>
        <v>90</v>
      </c>
      <c r="N121" s="231" t="s">
        <v>24</v>
      </c>
      <c r="O121" s="199">
        <f>IF(SUM(J102:J120)+SUM(L102:L120)=0,"",SUM(J102:J120)+SUM(L102:L120))</f>
        <v>6</v>
      </c>
      <c r="P121" s="31" t="str">
        <f>IF(SUM(P102:P120)=0,"",SUM(P102:P120))</f>
        <v/>
      </c>
      <c r="Q121" s="31" t="str">
        <f>IF(SUM(P102:P120)=0,"",SUM(P102:P120)*15)</f>
        <v/>
      </c>
      <c r="R121" s="31">
        <f>IF(SUM(R102:R120)=0,"",SUM(R102:R120))</f>
        <v>6</v>
      </c>
      <c r="S121" s="31">
        <f>IF(SUM(R102:R120)=0,"",SUM(R102:R120)*15)</f>
        <v>90</v>
      </c>
      <c r="T121" s="231" t="s">
        <v>24</v>
      </c>
      <c r="U121" s="199">
        <f>IF(SUM(P102:P120)+SUM(R102:R120)=0,"",SUM(P102:P120)+SUM(R102:R120))</f>
        <v>6</v>
      </c>
      <c r="V121" s="31" t="str">
        <f>IF(SUM(V102:V120)=0,"",SUM(V102:V120))</f>
        <v/>
      </c>
      <c r="W121" s="31" t="str">
        <f>IF(SUM(V102:V120)=0,"",SUM(V102:V120)*15)</f>
        <v/>
      </c>
      <c r="X121" s="31">
        <f>IF(SUM(X102:X120)=0,"",SUM(X102:X120))</f>
        <v>6</v>
      </c>
      <c r="Y121" s="31">
        <f>IF(SUM(X102:X120)=0,"",SUM(X102:X120)*15)</f>
        <v>90</v>
      </c>
      <c r="Z121" s="231" t="s">
        <v>24</v>
      </c>
      <c r="AA121" s="199">
        <f>IF(SUM(V102:V120)+SUM(X102:X120)=0,"",SUM(V102:V120)+SUM(X102:X120))</f>
        <v>6</v>
      </c>
      <c r="AB121" s="31" t="str">
        <f>IF(SUM(AB102:AB120)=0,"",SUM(AB102:AB120))</f>
        <v/>
      </c>
      <c r="AC121" s="31" t="str">
        <f>IF(SUM(AB102:AB120)=0,"",SUM(AB102:AB120)*15)</f>
        <v/>
      </c>
      <c r="AD121" s="31">
        <f>IF(SUM(AD102:AD120)=0,"",SUM(AD102:AD120))</f>
        <v>6</v>
      </c>
      <c r="AE121" s="31">
        <f>IF(SUM(AD102:AD120)=0,"",SUM(AD102:AD120)*15)</f>
        <v>90</v>
      </c>
      <c r="AF121" s="231" t="s">
        <v>24</v>
      </c>
      <c r="AG121" s="199">
        <f>IF(SUM(AB102:AB120)+SUM(AD102:AD120)=0,"",SUM(AB102:AB120)+SUM(AD102:AD120))</f>
        <v>6</v>
      </c>
      <c r="AH121" s="31" t="str">
        <f>IF(SUM(AH102:AH120)=0,"",SUM(AH102:AH120))</f>
        <v/>
      </c>
      <c r="AI121" s="31" t="str">
        <f>IF(SUM(AH102:AH120)=0,"",SUM(AH102:AH120)*15)</f>
        <v/>
      </c>
      <c r="AJ121" s="31">
        <f>IF(SUM(AJ102:AJ120)=0,"",SUM(AJ102:AJ120))</f>
        <v>2</v>
      </c>
      <c r="AK121" s="31">
        <f>IF(SUM(AJ102:AJ120)=0,"",SUM(AJ102:AJ120)*15)</f>
        <v>30</v>
      </c>
      <c r="AL121" s="231" t="s">
        <v>24</v>
      </c>
      <c r="AM121" s="199">
        <f>IF(SUM(AH102:AH120)+SUM(AJ102:AJ120)=0,"",SUM(AH102:AH120)+SUM(AJ102:AJ120))</f>
        <v>2</v>
      </c>
      <c r="AN121" s="232" t="str">
        <f>IF(SUM(AN102:AN120)=0,"",SUM(AN102:AN120))</f>
        <v/>
      </c>
      <c r="AO121" s="31" t="str">
        <f>IF(SUM(AN102:AN120)=0,"",SUM(AN102:AN120)*15)</f>
        <v/>
      </c>
      <c r="AP121" s="31">
        <f>IF(SUM(AP102:AP120)=0,"",SUM(AP102:AP120))</f>
        <v>16</v>
      </c>
      <c r="AQ121" s="31">
        <f>IF(SUM(AQ102:AQ120)=0,"",SUM(AQ102:AQ120))</f>
        <v>240</v>
      </c>
      <c r="AR121" s="233" t="s">
        <v>24</v>
      </c>
      <c r="AS121" s="158">
        <f>IF(SUM(AS102:AS120)=0,"",SUM(AS102:AS120))</f>
        <v>16</v>
      </c>
    </row>
    <row r="122" spans="1:45" s="32" customFormat="1" ht="21.95" customHeight="1">
      <c r="A122" s="234"/>
      <c r="B122" s="235"/>
      <c r="C122" s="236" t="s">
        <v>58</v>
      </c>
      <c r="D122" s="219">
        <f>IF(SUM(D11:D25)+SUM(D29:D46)+SUM(D49:D59)+SUM(D63:D98)+SUM(D102:D120)=0,"",SUM(D11:D25)+SUM(D29:D46)+SUM(D49:D59)+SUM(D63:D98)+SUM(D102:D120))</f>
        <v>20</v>
      </c>
      <c r="E122" s="221">
        <f>IF((SUM(D11:D25)+SUM(D29:D46)+SUM(D49:D59)+SUM(D63:D98)+SUM(D102:D120))*15=0,"",(SUM(D11:D25)+SUM(D29:D46)+SUM(D49:D59)+SUM(D63:D98)+SUM(D102:D120))*15)</f>
        <v>300</v>
      </c>
      <c r="F122" s="221">
        <f>IF(SUM(F11:F25)+SUM(F29:F46)+SUM(F49:F59)+SUM(F63:F98)+SUM(F102:F120)=0,"",SUM(F11:F25)+SUM(F29:F46)+SUM(F49:F59)+SUM(F63:F98)+SUM(F102:F120))</f>
        <v>20</v>
      </c>
      <c r="G122" s="221">
        <f>IF((SUM(F11:F25)+SUM(F29:F46)+SUM(F49:F59)+SUM(F63:F98)+SUM(F102:F120))*15=0,"",(SUM(F11:F25)+SUM(F29:F46)+SUM(F49:F59)+SUM(F63:F98)+SUM(F102:F120))*15)</f>
        <v>300</v>
      </c>
      <c r="H122" s="237" t="s">
        <v>24</v>
      </c>
      <c r="I122" s="222">
        <f>IF(SUM(D11:D25)+SUM(F11:F25)+SUM(D29:D46)+SUM(F29:F46)+SUM(D49:D59)+SUM(F49:F59)+SUM(D63:D98)+SUM(F63:F98)+SUM(D102:D120)+SUM(F102:F120)=0,"",(SUM(D11:D25)+SUM(F11:F25)+SUM(D29:D46)+SUM(F29:F46)+SUM(D49:D59)+SUM(F49:F59)+SUM(D63:D98)+SUM(F63:F98)+SUM(D102:D120)+SUM(F102:F120)))</f>
        <v>40</v>
      </c>
      <c r="J122" s="221">
        <f>IF(SUM(J11:J25)+SUM(J29:J46)+SUM(J49:J59)+SUM(J63:J98)+SUM(J102:J120)=0,"",SUM(J11:J25)+SUM(J29:J46)+SUM(J49:J59)+SUM(J63:J98)+SUM(J102:J120))</f>
        <v>14</v>
      </c>
      <c r="K122" s="221">
        <f>IF((SUM(J11:J25)+SUM(J29:J46)+SUM(J49:J59)+SUM(J63:J98)+SUM(J102:J120))*15=0,"",(SUM(J11:J25)+SUM(J29:J46)+SUM(J49:J59)+SUM(J63:J98)+SUM(J102:J120))*15)</f>
        <v>210</v>
      </c>
      <c r="L122" s="221">
        <f>IF(SUM(L11:L25)+SUM(L29:L46)+SUM(L49:L59)+SUM(L63:L98)+SUM(L102:L120)=0,"",SUM(L11:L25)+SUM(L29:L46)+SUM(L49:L59)+SUM(L63:L98)+SUM(L102:L120))</f>
        <v>15</v>
      </c>
      <c r="M122" s="221">
        <f>IF((SUM(L11:L25)+SUM(L29:L46)+SUM(L49:L59)+SUM(L63:L98)+SUM(L102:L120))*15=0,"",(SUM(L11:L25)+SUM(L29:L46)+SUM(L49:L59)+SUM(L63:L98)+SUM(L102:L120))*15)</f>
        <v>225</v>
      </c>
      <c r="N122" s="237" t="s">
        <v>24</v>
      </c>
      <c r="O122" s="222">
        <f>IF(SUM(J11:J25)+SUM(L11:L25)+SUM(J29:J46)+SUM(L29:L46)+SUM(J49:J59)+SUM(L49:L59)+SUM(J63:J98)+SUM(L63:L98)+SUM(J102:J120)+SUM(L102:L120)=0,"",(SUM(J11:J25)+SUM(L11:L25)+SUM(J29:J46)+SUM(L29:L46)+SUM(J49:J59)+SUM(L49:L59)+SUM(J63:J98)+SUM(L63:L98)+SUM(J102:J120)+SUM(L102:L120)))</f>
        <v>29</v>
      </c>
      <c r="P122" s="221">
        <f>IF(SUM(P11:P25)+SUM(P29:P46)+SUM(P49:P59)+SUM(P63:P98)+SUM(P102:P120)=0,"",SUM(P11:P25)+SUM(P29:P46)+SUM(P49:P59)+SUM(P63:P98)+SUM(P102:P120))</f>
        <v>14</v>
      </c>
      <c r="Q122" s="221">
        <f>IF((SUM(P11:P25)+SUM(P29:P46)+SUM(P49:P59)+SUM(P63:P98)+SUM(P102:P120))*15=0,"",(SUM(P11:P25)+SUM(P29:P46)+SUM(P49:P59)+SUM(P63:P98)+SUM(P102:P120))*15)</f>
        <v>210</v>
      </c>
      <c r="R122" s="221">
        <f>IF(SUM(R11:R25)+SUM(R29:R46)+SUM(R49:R59)+SUM(R63:R98)+SUM(R102:R120)=0,"",SUM(R11:R25)+SUM(R29:R46)+SUM(R49:R59)+SUM(R63:R98)+SUM(R102:R120))</f>
        <v>12</v>
      </c>
      <c r="S122" s="221">
        <f>IF((SUM(R11:R25)+SUM(R29:R46)+SUM(R49:R59)+SUM(R63:R98)+SUM(R102:R120))*15=0,"",(SUM(R11:R25)+SUM(R29:R46)+SUM(R49:R59)+SUM(R63:R98)+SUM(R102:R120))*15)</f>
        <v>180</v>
      </c>
      <c r="T122" s="237" t="s">
        <v>24</v>
      </c>
      <c r="U122" s="222">
        <f>IF(SUM(P11:P25)+SUM(R11:R25)+SUM(P29:P46)+SUM(R29:R46)+SUM(P49:P59)+SUM(R49:R59)+SUM(P63:P98)+SUM(R63:R98)+SUM(P102:P120)+SUM(R102:R120)=0,"",(SUM(P11:P25)+SUM(R11:R25)+SUM(P29:P46)+SUM(R29:R46)+SUM(P49:P59)+SUM(R49:R59)+SUM(P63:P98)+SUM(R63:R98)+SUM(P102:P120)+SUM(R102:R120)))</f>
        <v>26</v>
      </c>
      <c r="V122" s="221">
        <f>IF(SUM(V11:V25)+SUM(V29:V46)+SUM(V49:V59)+SUM(V63:V98)+SUM(V102:V120)=0,"",SUM(V11:V25)+SUM(V29:V46)+SUM(V49:V59)+SUM(V63:V98)+SUM(V102:V120))</f>
        <v>13</v>
      </c>
      <c r="W122" s="221">
        <v>198</v>
      </c>
      <c r="X122" s="221">
        <f>IF(SUM(X11:X25)+SUM(X29:X46)+SUM(X49:X59)+SUM(X63:X98)+SUM(X102:X120)=0,"",SUM(X11:X25)+SUM(X29:X46)+SUM(X49:X59)+SUM(X63:X98)+SUM(X102:X120))</f>
        <v>17</v>
      </c>
      <c r="Y122" s="221">
        <v>252</v>
      </c>
      <c r="Z122" s="237" t="s">
        <v>24</v>
      </c>
      <c r="AA122" s="222">
        <f>IF(SUM(V11:V25)+SUM(X11:X25)+SUM(V29:V46)+SUM(X29:X46)+SUM(V49:V59)+SUM(X49:X59)+SUM(V63:V98)+SUM(X63:X98)+SUM(V102:V120)+SUM(X102:X120)=0,"",(SUM(V11:V25)+SUM(X11:X25)+SUM(V29:V46)+SUM(X29:X46)+SUM(V49:V59)+SUM(X49:X59)+SUM(V63:V98)+SUM(X63:X98)+SUM(V102:V120)+SUM(X102:X120)))</f>
        <v>30</v>
      </c>
      <c r="AB122" s="221">
        <f>IF(SUM(AB11:AB25)+SUM(AB29:AB46)+SUM(AB49:AB59)+SUM(AB63:AB98)+SUM(AB102:AB120)=0,"",SUM(AB11:AB25)+SUM(AB29:AB46)+SUM(AB49:AB59)+SUM(AB63:AB98)+SUM(AB102:AB120))</f>
        <v>11</v>
      </c>
      <c r="AC122" s="221">
        <f>IF((SUM(AB11:AB25)+SUM(AB29:AB46)+SUM(AB49:AB59)+SUM(AB63:AB98)+SUM(AB102:AB120))*15=0,"",(SUM(AB11:AB25)+SUM(AB29:AB46)+SUM(AB49:AB59)+SUM(AB63:AB98)+SUM(AB102:AB120))*15)</f>
        <v>165</v>
      </c>
      <c r="AD122" s="221">
        <f>IF(SUM(AD11:AD25)+SUM(AD29:AD46)+SUM(AD49:AD59)+SUM(AD63:AD98)+SUM(AD102:AD120)=0,"",SUM(AD11:AD25)+SUM(AD29:AD46)+SUM(AD49:AD59)+SUM(AD63:AD98)+SUM(AD102:AD120))</f>
        <v>17</v>
      </c>
      <c r="AE122" s="221">
        <f>IF((SUM(AD11:AD25)+SUM(AD29:AD46)+SUM(AD49:AD59)+SUM(AD63:AD98)+SUM(AD102:AD120))*15=0,"",(SUM(AD11:AD25)+SUM(AD29:AD46)+SUM(AD49:AD59)+SUM(AD63:AD98)+SUM(AD102:AD120))*15)</f>
        <v>255</v>
      </c>
      <c r="AF122" s="237" t="s">
        <v>24</v>
      </c>
      <c r="AG122" s="222">
        <f>IF(SUM(AB11:AB25)+SUM(AD11:AD25)+SUM(AB29:AB46)+SUM(AD29:AD46)+SUM(AB49:AB59)+SUM(AD49:AD59)+SUM(AB63:AB98)+SUM(AD63:AD98)+SUM(AB102:AB120)+SUM(AD102:AD120)=0,"",(SUM(AB11:AB25)+SUM(AD11:AD25)+SUM(AB29:AB46)+SUM(AD29:AD46)+SUM(AB49:AB59)+SUM(AD49:AD59)+SUM(AB63:AB98)+SUM(AD63:AD98)+SUM(AB102:AB120)+SUM(AD102:AD120)))</f>
        <v>28</v>
      </c>
      <c r="AH122" s="221">
        <f>IF(SUM(AH11:AH25)+SUM(AH29:AH46)+SUM(AH49:AH59)+SUM(AH63:AH98)+SUM(AH102:AH120)=0,"",SUM(AH11:AH25)+SUM(AH29:AH46)+SUM(AH49:AH59)+SUM(AH63:AH98)+SUM(AH102:AH120))</f>
        <v>5</v>
      </c>
      <c r="AI122" s="221">
        <f>IF((SUM(AH11:AH25)+SUM(AH29:AH46)+SUM(AH49:AH59)+SUM(AH63:AH98)+SUM(AH102:AH120))*15=0,"",(SUM(AH11:AH25)+SUM(AH29:AH46)+SUM(AH49:AH59)+SUM(AH63:AH98)+SUM(AH102:AH120))*15)</f>
        <v>75</v>
      </c>
      <c r="AJ122" s="221">
        <f>IF(SUM(AJ11:AJ25)+SUM(AJ29:AJ46)+SUM(AJ49:AJ59)+SUM(AJ63:AJ98)+SUM(AJ102:AJ120)=0,"",SUM(AJ11:AJ25)+SUM(AJ29:AJ46)+SUM(AJ49:AJ59)+SUM(AJ63:AJ98)+SUM(AJ102:AJ120))</f>
        <v>18</v>
      </c>
      <c r="AK122" s="221">
        <f>IF((SUM(AJ11:AJ25)+SUM(AJ29:AJ46)+SUM(AJ49:AJ59)+SUM(AJ63:AJ98)+SUM(AJ102:AJ120))*15=0,"",(SUM(AJ11:AJ25)+SUM(AJ29:AJ46)+SUM(AJ49:AJ59)+SUM(AJ63:AJ98)+SUM(AJ102:AJ120))*15)</f>
        <v>270</v>
      </c>
      <c r="AL122" s="237" t="s">
        <v>24</v>
      </c>
      <c r="AM122" s="222">
        <f>IF(SUM(AH11:AH25)+SUM(AJ11:AJ25)+SUM(AH29:AH46)+SUM(AJ29:AJ46)+SUM(AH49:AH59)+SUM(AJ49:AJ59)+SUM(AH63:AH98)+SUM(AJ63:AJ98)+SUM(AH102:AH120)+SUM(AJ102:AJ120)=0,"",(SUM(AH11:AH25)+SUM(AJ11:AJ25)+SUM(AH29:AH46)+SUM(AJ29:AJ46)+SUM(AH49:AH59)+SUM(AJ49:AJ59)+SUM(AH63:AH98)+SUM(AJ63:AJ98)+SUM(AH102:AH120)+SUM(AJ102:AJ120)))</f>
        <v>23</v>
      </c>
      <c r="AN122" s="238">
        <f>IF(SUM(AN11:AN25)+SUM(AN29:AN46)+SUM(AN49:AN59)+SUM(AN63:AN98)+SUM(AN102:AN120)=0,"",SUM(AN11:AN25)+SUM(AN29:AN46)+SUM(AN49:AN59)+SUM(AN63:AN98)+SUM(AN102:AN120))</f>
        <v>77</v>
      </c>
      <c r="AO122" s="238">
        <f>IF(SUM(AO11:AO25)+SUM(AO29:AO46)+SUM(AO49:AO59)+SUM(AO63:AO98)+SUM(AO102:AO120)=0,"",SUM(AO11:AO25)+SUM(AO29:AO46)+SUM(AO49:AO59)+SUM(AO63:AO98)+SUM(AO102:AO120))</f>
        <v>1158</v>
      </c>
      <c r="AP122" s="238">
        <f>IF(SUM(AP11:AP25)+SUM(AP29:AP46)+SUM(AP49:AP59)+SUM(AP63:AP98)+SUM(AP102:AP120)=0,"",SUM(AP11:AP25)+SUM(AP29:AP46)+SUM(AP49:AP59)+SUM(AP63:AP98)+SUM(AP102:AP120))</f>
        <v>83</v>
      </c>
      <c r="AQ122" s="238">
        <f>IF(SUM(AQ11:AQ25)+SUM(AQ29:AQ46)+SUM(AQ49:AQ59)+SUM(AQ63:AQ98)+SUM(AQ102:AQ120)=0,"",SUM(AQ11:AQ25)+SUM(AQ29:AQ46)+SUM(AQ49:AQ59)+SUM(AQ63:AQ98)+SUM(AQ102:AQ120))</f>
        <v>1242</v>
      </c>
      <c r="AR122" s="239" t="s">
        <v>24</v>
      </c>
      <c r="AS122" s="223">
        <f>IF(SUM(AS11:AS25)+SUM(AS29:AS46)+SUM(AS49:AS59)+SUM(AS63:AS98)+SUM(AS102:AS120)=0,"",SUM(AS11:AS25)+SUM(AS29:AS46)+SUM(AS49:AS59)+SUM(AS63:AS98)+SUM(AS102:AS120))</f>
        <v>160</v>
      </c>
    </row>
    <row r="123" spans="1:45" ht="6" customHeight="1" thickBot="1">
      <c r="A123" s="432"/>
      <c r="B123" s="432"/>
      <c r="C123" s="432"/>
      <c r="D123" s="432"/>
      <c r="E123" s="432"/>
      <c r="F123" s="432"/>
      <c r="G123" s="432"/>
      <c r="H123" s="432"/>
      <c r="I123" s="432"/>
      <c r="J123" s="432"/>
      <c r="K123" s="432"/>
      <c r="L123" s="432"/>
      <c r="M123" s="432"/>
      <c r="N123" s="432"/>
      <c r="O123" s="432"/>
      <c r="P123" s="432"/>
      <c r="Q123" s="432"/>
      <c r="R123" s="432"/>
      <c r="S123" s="432"/>
      <c r="T123" s="432"/>
      <c r="U123" s="432"/>
      <c r="V123" s="432"/>
      <c r="W123" s="432"/>
      <c r="X123" s="432"/>
      <c r="Y123" s="432"/>
      <c r="Z123" s="432"/>
      <c r="AA123" s="432"/>
      <c r="AB123" s="432"/>
      <c r="AC123" s="432"/>
      <c r="AD123" s="432"/>
      <c r="AE123" s="432"/>
      <c r="AF123" s="432"/>
      <c r="AG123" s="432"/>
      <c r="AH123" s="432"/>
      <c r="AI123" s="432"/>
      <c r="AJ123" s="432"/>
      <c r="AK123" s="432"/>
      <c r="AL123" s="432"/>
      <c r="AM123" s="432"/>
      <c r="AN123" s="432"/>
      <c r="AO123" s="432"/>
      <c r="AP123" s="432"/>
      <c r="AQ123" s="432"/>
      <c r="AR123" s="432"/>
      <c r="AS123" s="432"/>
    </row>
    <row r="124" spans="1:45" ht="15.75" customHeight="1" thickBot="1">
      <c r="A124" s="89" t="s">
        <v>11</v>
      </c>
      <c r="B124" s="240"/>
      <c r="C124" s="99" t="s">
        <v>26</v>
      </c>
      <c r="D124" s="441"/>
      <c r="E124" s="441"/>
      <c r="F124" s="441"/>
      <c r="G124" s="441"/>
      <c r="H124" s="441"/>
      <c r="I124" s="441"/>
      <c r="J124" s="441"/>
      <c r="K124" s="441"/>
      <c r="L124" s="441"/>
      <c r="M124" s="441"/>
      <c r="N124" s="441"/>
      <c r="O124" s="441"/>
      <c r="P124" s="441"/>
      <c r="Q124" s="441"/>
      <c r="R124" s="441"/>
      <c r="S124" s="441"/>
      <c r="T124" s="441"/>
      <c r="U124" s="441"/>
      <c r="V124" s="441"/>
      <c r="W124" s="441"/>
      <c r="X124" s="441"/>
      <c r="Y124" s="441"/>
      <c r="Z124" s="441"/>
      <c r="AA124" s="441"/>
      <c r="AB124" s="441"/>
      <c r="AC124" s="441"/>
      <c r="AD124" s="441"/>
      <c r="AE124" s="441"/>
      <c r="AF124" s="441"/>
      <c r="AG124" s="441"/>
      <c r="AH124" s="441"/>
      <c r="AI124" s="441"/>
      <c r="AJ124" s="441"/>
      <c r="AK124" s="441"/>
      <c r="AL124" s="441"/>
      <c r="AM124" s="441"/>
      <c r="AN124" s="241"/>
      <c r="AO124" s="242"/>
      <c r="AP124" s="242"/>
      <c r="AQ124" s="242"/>
      <c r="AR124" s="242"/>
      <c r="AS124" s="243"/>
    </row>
    <row r="125" spans="1:45" s="33" customFormat="1" ht="15.75" customHeight="1">
      <c r="A125" s="279" t="s">
        <v>240</v>
      </c>
      <c r="B125" s="244" t="s">
        <v>27</v>
      </c>
      <c r="C125" s="276" t="s">
        <v>237</v>
      </c>
      <c r="D125" s="34"/>
      <c r="E125" s="35" t="str">
        <f t="shared" ref="E125:E132" si="98">IF(D125*15=0,"",D125*15)</f>
        <v/>
      </c>
      <c r="F125" s="36"/>
      <c r="G125" s="35" t="str">
        <f t="shared" ref="G125:G132" si="99">IF(F125*15=0,"",F125*15)</f>
        <v/>
      </c>
      <c r="H125" s="36"/>
      <c r="I125" s="37"/>
      <c r="J125" s="34"/>
      <c r="K125" s="35" t="str">
        <f t="shared" ref="K125:K132" si="100">IF(J125*15=0,"",J125*15)</f>
        <v/>
      </c>
      <c r="L125" s="34"/>
      <c r="M125" s="35" t="str">
        <f t="shared" ref="M125:M132" si="101">IF(L125*15=0,"",L125*15)</f>
        <v/>
      </c>
      <c r="N125" s="36"/>
      <c r="O125" s="37"/>
      <c r="P125" s="34"/>
      <c r="Q125" s="35" t="str">
        <f t="shared" ref="Q125:Q132" si="102">IF(P125*15=0,"",P125*15)</f>
        <v/>
      </c>
      <c r="R125" s="34"/>
      <c r="S125" s="35" t="str">
        <f t="shared" ref="S125:S132" si="103">IF(R125*15=0,"",R125*15)</f>
        <v/>
      </c>
      <c r="T125" s="36"/>
      <c r="U125" s="37"/>
      <c r="V125" s="34"/>
      <c r="W125" s="35" t="str">
        <f t="shared" ref="W125:W132" si="104">IF(V125*15=0,"",V125*15)</f>
        <v/>
      </c>
      <c r="X125" s="36"/>
      <c r="Y125" s="35" t="str">
        <f t="shared" ref="Y125:Y132" si="105">IF(X125*15=0,"",X125*15)</f>
        <v/>
      </c>
      <c r="Z125" s="36"/>
      <c r="AA125" s="84"/>
      <c r="AB125" s="34"/>
      <c r="AC125" s="35" t="str">
        <f t="shared" ref="AC125:AC132" si="106">IF(AB125*15=0,"",AB125*15)</f>
        <v/>
      </c>
      <c r="AD125" s="36"/>
      <c r="AE125" s="35" t="str">
        <f t="shared" ref="AE125:AE132" si="107">IF(AD125*15=0,"",AD125*15)</f>
        <v/>
      </c>
      <c r="AF125" s="36"/>
      <c r="AG125" s="84"/>
      <c r="AH125" s="83"/>
      <c r="AI125" s="35" t="str">
        <f t="shared" ref="AI125:AI132" si="108">IF(AH125*15=0,"",AH125*15)</f>
        <v/>
      </c>
      <c r="AJ125" s="36"/>
      <c r="AK125" s="35" t="str">
        <f t="shared" ref="AK125:AK132" si="109">IF(AJ125*15=0,"",AJ125*15)</f>
        <v/>
      </c>
      <c r="AL125" s="36"/>
      <c r="AM125" s="36"/>
      <c r="AN125" s="437" t="s">
        <v>52</v>
      </c>
      <c r="AO125" s="437"/>
      <c r="AP125" s="437"/>
      <c r="AQ125" s="437"/>
      <c r="AR125" s="428">
        <f>SUM(AN100)</f>
        <v>77</v>
      </c>
      <c r="AS125" s="428"/>
    </row>
    <row r="126" spans="1:45" s="33" customFormat="1" ht="15.75" customHeight="1">
      <c r="A126" s="274" t="s">
        <v>241</v>
      </c>
      <c r="B126" s="227" t="s">
        <v>27</v>
      </c>
      <c r="C126" s="277" t="s">
        <v>238</v>
      </c>
      <c r="D126" s="34"/>
      <c r="E126" s="35" t="str">
        <f t="shared" si="98"/>
        <v/>
      </c>
      <c r="F126" s="36"/>
      <c r="G126" s="35" t="str">
        <f t="shared" si="99"/>
        <v/>
      </c>
      <c r="H126" s="36"/>
      <c r="I126" s="37"/>
      <c r="J126" s="34"/>
      <c r="K126" s="35" t="str">
        <f t="shared" si="100"/>
        <v/>
      </c>
      <c r="L126" s="34"/>
      <c r="M126" s="35" t="str">
        <f t="shared" si="101"/>
        <v/>
      </c>
      <c r="N126" s="36"/>
      <c r="O126" s="37"/>
      <c r="P126" s="34"/>
      <c r="Q126" s="35" t="str">
        <f t="shared" si="102"/>
        <v/>
      </c>
      <c r="R126" s="34"/>
      <c r="S126" s="35" t="str">
        <f t="shared" si="103"/>
        <v/>
      </c>
      <c r="T126" s="36"/>
      <c r="U126" s="37"/>
      <c r="V126" s="34"/>
      <c r="W126" s="35" t="str">
        <f t="shared" si="104"/>
        <v/>
      </c>
      <c r="X126" s="36"/>
      <c r="Y126" s="35" t="str">
        <f t="shared" si="105"/>
        <v/>
      </c>
      <c r="Z126" s="36"/>
      <c r="AA126" s="84"/>
      <c r="AB126" s="34"/>
      <c r="AC126" s="35" t="str">
        <f t="shared" si="106"/>
        <v/>
      </c>
      <c r="AD126" s="36"/>
      <c r="AE126" s="35" t="str">
        <f t="shared" si="107"/>
        <v/>
      </c>
      <c r="AF126" s="36"/>
      <c r="AG126" s="84"/>
      <c r="AH126" s="83"/>
      <c r="AI126" s="35" t="str">
        <f t="shared" si="108"/>
        <v/>
      </c>
      <c r="AJ126" s="36"/>
      <c r="AK126" s="35" t="str">
        <f t="shared" si="109"/>
        <v/>
      </c>
      <c r="AL126" s="36"/>
      <c r="AM126" s="36"/>
      <c r="AN126" s="429" t="s">
        <v>53</v>
      </c>
      <c r="AO126" s="429"/>
      <c r="AP126" s="429"/>
      <c r="AQ126" s="429"/>
      <c r="AR126" s="430">
        <f>SUM(AP100)</f>
        <v>67</v>
      </c>
      <c r="AS126" s="430"/>
    </row>
    <row r="127" spans="1:45" s="33" customFormat="1" ht="15.75" customHeight="1">
      <c r="A127" s="274" t="s">
        <v>242</v>
      </c>
      <c r="B127" s="227" t="s">
        <v>27</v>
      </c>
      <c r="C127" s="277" t="s">
        <v>239</v>
      </c>
      <c r="D127" s="34"/>
      <c r="E127" s="35" t="str">
        <f t="shared" si="98"/>
        <v/>
      </c>
      <c r="F127" s="36"/>
      <c r="G127" s="35" t="str">
        <f t="shared" si="99"/>
        <v/>
      </c>
      <c r="H127" s="36"/>
      <c r="I127" s="37"/>
      <c r="J127" s="34"/>
      <c r="K127" s="35" t="str">
        <f t="shared" si="100"/>
        <v/>
      </c>
      <c r="L127" s="34"/>
      <c r="M127" s="35" t="str">
        <f t="shared" si="101"/>
        <v/>
      </c>
      <c r="N127" s="36"/>
      <c r="O127" s="37"/>
      <c r="P127" s="34"/>
      <c r="Q127" s="35" t="str">
        <f t="shared" si="102"/>
        <v/>
      </c>
      <c r="R127" s="34"/>
      <c r="S127" s="35" t="str">
        <f t="shared" si="103"/>
        <v/>
      </c>
      <c r="T127" s="36"/>
      <c r="U127" s="37"/>
      <c r="V127" s="34"/>
      <c r="W127" s="35" t="str">
        <f t="shared" si="104"/>
        <v/>
      </c>
      <c r="X127" s="36"/>
      <c r="Y127" s="35" t="str">
        <f t="shared" si="105"/>
        <v/>
      </c>
      <c r="Z127" s="36"/>
      <c r="AA127" s="84"/>
      <c r="AB127" s="34"/>
      <c r="AC127" s="35" t="str">
        <f t="shared" si="106"/>
        <v/>
      </c>
      <c r="AD127" s="36"/>
      <c r="AE127" s="35" t="str">
        <f t="shared" si="107"/>
        <v/>
      </c>
      <c r="AF127" s="36"/>
      <c r="AG127" s="84"/>
      <c r="AH127" s="83"/>
      <c r="AI127" s="35" t="str">
        <f t="shared" si="108"/>
        <v/>
      </c>
      <c r="AJ127" s="36"/>
      <c r="AK127" s="35" t="str">
        <f t="shared" si="109"/>
        <v/>
      </c>
      <c r="AL127" s="36"/>
      <c r="AM127" s="36"/>
      <c r="AN127" s="429" t="s">
        <v>28</v>
      </c>
      <c r="AO127" s="429"/>
      <c r="AP127" s="429"/>
      <c r="AQ127" s="429"/>
      <c r="AR127" s="435">
        <f>IF(AR126=0,"",AR126/(AR125+AR126))</f>
        <v>0.46527777777777779</v>
      </c>
      <c r="AS127" s="435"/>
    </row>
    <row r="128" spans="1:45" s="33" customFormat="1" ht="15.75" customHeight="1">
      <c r="A128" s="374" t="s">
        <v>348</v>
      </c>
      <c r="B128" s="348" t="s">
        <v>27</v>
      </c>
      <c r="C128" s="381" t="s">
        <v>347</v>
      </c>
      <c r="D128" s="34"/>
      <c r="E128" s="35" t="str">
        <f t="shared" si="98"/>
        <v/>
      </c>
      <c r="F128" s="36"/>
      <c r="G128" s="35" t="str">
        <f t="shared" si="99"/>
        <v/>
      </c>
      <c r="H128" s="36"/>
      <c r="I128" s="37"/>
      <c r="J128" s="34"/>
      <c r="K128" s="35" t="str">
        <f t="shared" si="100"/>
        <v/>
      </c>
      <c r="L128" s="34"/>
      <c r="M128" s="35" t="str">
        <f t="shared" si="101"/>
        <v/>
      </c>
      <c r="N128" s="36"/>
      <c r="O128" s="37"/>
      <c r="P128" s="34"/>
      <c r="Q128" s="35" t="str">
        <f t="shared" si="102"/>
        <v/>
      </c>
      <c r="R128" s="34"/>
      <c r="S128" s="35" t="str">
        <f t="shared" si="103"/>
        <v/>
      </c>
      <c r="T128" s="36"/>
      <c r="U128" s="37"/>
      <c r="V128" s="34"/>
      <c r="W128" s="35" t="str">
        <f t="shared" si="104"/>
        <v/>
      </c>
      <c r="X128" s="36"/>
      <c r="Y128" s="35" t="str">
        <f t="shared" si="105"/>
        <v/>
      </c>
      <c r="Z128" s="36"/>
      <c r="AA128" s="84"/>
      <c r="AB128" s="34"/>
      <c r="AC128" s="35" t="str">
        <f t="shared" si="106"/>
        <v/>
      </c>
      <c r="AD128" s="36"/>
      <c r="AE128" s="35" t="str">
        <f t="shared" si="107"/>
        <v/>
      </c>
      <c r="AF128" s="36"/>
      <c r="AG128" s="84"/>
      <c r="AH128" s="83"/>
      <c r="AI128" s="35" t="str">
        <f t="shared" si="108"/>
        <v/>
      </c>
      <c r="AJ128" s="36"/>
      <c r="AK128" s="35" t="str">
        <f t="shared" si="109"/>
        <v/>
      </c>
      <c r="AL128" s="36"/>
      <c r="AM128" s="36"/>
      <c r="AN128" s="417" t="s">
        <v>29</v>
      </c>
      <c r="AO128" s="417"/>
      <c r="AP128" s="417"/>
      <c r="AQ128" s="417"/>
      <c r="AR128" s="416">
        <f>IF((SUM(AS11:AS25)+SUM(AS29:AS46)+SUM(AS63:AS98))=0,"",(SUM(AS11:AS25)+SUM(AS29:AS46)+SUM(AS63:AS98))/AR100)</f>
        <v>0.72777777777777775</v>
      </c>
      <c r="AS128" s="416"/>
    </row>
    <row r="129" spans="1:45" s="33" customFormat="1" ht="15.75" customHeight="1">
      <c r="A129" s="374" t="s">
        <v>349</v>
      </c>
      <c r="B129" s="348" t="s">
        <v>27</v>
      </c>
      <c r="C129" s="383" t="s">
        <v>353</v>
      </c>
      <c r="D129" s="34"/>
      <c r="E129" s="35" t="str">
        <f t="shared" si="98"/>
        <v/>
      </c>
      <c r="F129" s="36"/>
      <c r="G129" s="35" t="str">
        <f t="shared" si="99"/>
        <v/>
      </c>
      <c r="H129" s="36"/>
      <c r="I129" s="37"/>
      <c r="J129" s="34"/>
      <c r="K129" s="35" t="str">
        <f t="shared" si="100"/>
        <v/>
      </c>
      <c r="L129" s="34"/>
      <c r="M129" s="35" t="str">
        <f t="shared" si="101"/>
        <v/>
      </c>
      <c r="N129" s="36"/>
      <c r="O129" s="37"/>
      <c r="P129" s="34"/>
      <c r="Q129" s="35" t="str">
        <f t="shared" si="102"/>
        <v/>
      </c>
      <c r="R129" s="34"/>
      <c r="S129" s="35" t="str">
        <f t="shared" si="103"/>
        <v/>
      </c>
      <c r="T129" s="36"/>
      <c r="U129" s="37"/>
      <c r="V129" s="34"/>
      <c r="W129" s="35" t="str">
        <f t="shared" si="104"/>
        <v/>
      </c>
      <c r="X129" s="36"/>
      <c r="Y129" s="35" t="str">
        <f t="shared" si="105"/>
        <v/>
      </c>
      <c r="Z129" s="36"/>
      <c r="AA129" s="84"/>
      <c r="AB129" s="34"/>
      <c r="AC129" s="35" t="str">
        <f t="shared" si="106"/>
        <v/>
      </c>
      <c r="AD129" s="36"/>
      <c r="AE129" s="35" t="str">
        <f t="shared" si="107"/>
        <v/>
      </c>
      <c r="AF129" s="36"/>
      <c r="AG129" s="84"/>
      <c r="AH129" s="83"/>
      <c r="AI129" s="35" t="str">
        <f t="shared" si="108"/>
        <v/>
      </c>
      <c r="AJ129" s="36"/>
      <c r="AK129" s="35" t="str">
        <f t="shared" si="109"/>
        <v/>
      </c>
      <c r="AL129" s="36"/>
      <c r="AM129" s="36"/>
      <c r="AN129" s="417"/>
      <c r="AO129" s="417"/>
      <c r="AP129" s="417"/>
      <c r="AQ129" s="417"/>
      <c r="AR129" s="416"/>
      <c r="AS129" s="416"/>
    </row>
    <row r="130" spans="1:45" s="33" customFormat="1" ht="15.75" customHeight="1">
      <c r="A130" s="374" t="s">
        <v>352</v>
      </c>
      <c r="B130" s="348" t="s">
        <v>27</v>
      </c>
      <c r="C130" s="382" t="s">
        <v>354</v>
      </c>
      <c r="D130" s="34"/>
      <c r="E130" s="35" t="str">
        <f t="shared" si="98"/>
        <v/>
      </c>
      <c r="F130" s="36"/>
      <c r="G130" s="35" t="str">
        <f t="shared" si="99"/>
        <v/>
      </c>
      <c r="H130" s="36"/>
      <c r="I130" s="37"/>
      <c r="J130" s="34"/>
      <c r="K130" s="35" t="str">
        <f t="shared" si="100"/>
        <v/>
      </c>
      <c r="L130" s="34"/>
      <c r="M130" s="35" t="str">
        <f t="shared" si="101"/>
        <v/>
      </c>
      <c r="N130" s="36"/>
      <c r="O130" s="37"/>
      <c r="P130" s="34"/>
      <c r="Q130" s="35" t="str">
        <f t="shared" si="102"/>
        <v/>
      </c>
      <c r="R130" s="34"/>
      <c r="S130" s="35" t="str">
        <f t="shared" si="103"/>
        <v/>
      </c>
      <c r="T130" s="36"/>
      <c r="U130" s="37"/>
      <c r="V130" s="34"/>
      <c r="W130" s="35" t="str">
        <f t="shared" si="104"/>
        <v/>
      </c>
      <c r="X130" s="36"/>
      <c r="Y130" s="35" t="str">
        <f t="shared" si="105"/>
        <v/>
      </c>
      <c r="Z130" s="36"/>
      <c r="AA130" s="84"/>
      <c r="AB130" s="34"/>
      <c r="AC130" s="35" t="str">
        <f t="shared" si="106"/>
        <v/>
      </c>
      <c r="AD130" s="36"/>
      <c r="AE130" s="35" t="str">
        <f t="shared" si="107"/>
        <v/>
      </c>
      <c r="AF130" s="36"/>
      <c r="AG130" s="84"/>
      <c r="AH130" s="83"/>
      <c r="AI130" s="35" t="str">
        <f t="shared" si="108"/>
        <v/>
      </c>
      <c r="AJ130" s="36"/>
      <c r="AK130" s="35" t="str">
        <f t="shared" si="109"/>
        <v/>
      </c>
      <c r="AL130" s="36"/>
      <c r="AM130" s="36"/>
      <c r="AN130" s="417"/>
      <c r="AO130" s="417"/>
      <c r="AP130" s="417"/>
      <c r="AQ130" s="417"/>
      <c r="AR130" s="416"/>
      <c r="AS130" s="416"/>
    </row>
    <row r="131" spans="1:45" s="33" customFormat="1" ht="15.75" customHeight="1">
      <c r="A131" s="274"/>
      <c r="B131" s="227" t="s">
        <v>27</v>
      </c>
      <c r="C131" s="13"/>
      <c r="D131" s="34"/>
      <c r="E131" s="14" t="str">
        <f t="shared" si="98"/>
        <v/>
      </c>
      <c r="F131" s="36"/>
      <c r="G131" s="14" t="str">
        <f t="shared" si="99"/>
        <v/>
      </c>
      <c r="H131" s="36"/>
      <c r="I131" s="37"/>
      <c r="J131" s="34"/>
      <c r="K131" s="14" t="str">
        <f t="shared" si="100"/>
        <v/>
      </c>
      <c r="L131" s="34"/>
      <c r="M131" s="14" t="str">
        <f t="shared" si="101"/>
        <v/>
      </c>
      <c r="N131" s="36"/>
      <c r="O131" s="37"/>
      <c r="P131" s="34"/>
      <c r="Q131" s="14" t="str">
        <f t="shared" si="102"/>
        <v/>
      </c>
      <c r="R131" s="34"/>
      <c r="S131" s="14" t="str">
        <f t="shared" si="103"/>
        <v/>
      </c>
      <c r="T131" s="36"/>
      <c r="U131" s="37"/>
      <c r="V131" s="34"/>
      <c r="W131" s="14" t="str">
        <f t="shared" si="104"/>
        <v/>
      </c>
      <c r="X131" s="36"/>
      <c r="Y131" s="14" t="str">
        <f t="shared" si="105"/>
        <v/>
      </c>
      <c r="Z131" s="36"/>
      <c r="AA131" s="84"/>
      <c r="AB131" s="34"/>
      <c r="AC131" s="14" t="str">
        <f t="shared" si="106"/>
        <v/>
      </c>
      <c r="AD131" s="36"/>
      <c r="AE131" s="14" t="str">
        <f t="shared" si="107"/>
        <v/>
      </c>
      <c r="AF131" s="36"/>
      <c r="AG131" s="84"/>
      <c r="AH131" s="83"/>
      <c r="AI131" s="14" t="str">
        <f t="shared" si="108"/>
        <v/>
      </c>
      <c r="AJ131" s="36"/>
      <c r="AK131" s="14" t="str">
        <f t="shared" si="109"/>
        <v/>
      </c>
      <c r="AL131" s="36"/>
      <c r="AM131" s="36"/>
      <c r="AN131" s="417"/>
      <c r="AO131" s="417"/>
      <c r="AP131" s="417"/>
      <c r="AQ131" s="417"/>
      <c r="AR131" s="416"/>
      <c r="AS131" s="416"/>
    </row>
    <row r="132" spans="1:45" s="33" customFormat="1" ht="15.75" customHeight="1" thickBot="1">
      <c r="A132" s="274"/>
      <c r="B132" s="229" t="s">
        <v>27</v>
      </c>
      <c r="C132" s="13"/>
      <c r="D132" s="34"/>
      <c r="E132" s="27" t="str">
        <f t="shared" si="98"/>
        <v/>
      </c>
      <c r="F132" s="36"/>
      <c r="G132" s="27" t="str">
        <f t="shared" si="99"/>
        <v/>
      </c>
      <c r="H132" s="36"/>
      <c r="I132" s="37"/>
      <c r="J132" s="34"/>
      <c r="K132" s="27" t="str">
        <f t="shared" si="100"/>
        <v/>
      </c>
      <c r="L132" s="34"/>
      <c r="M132" s="27" t="str">
        <f t="shared" si="101"/>
        <v/>
      </c>
      <c r="N132" s="36"/>
      <c r="O132" s="37"/>
      <c r="P132" s="34"/>
      <c r="Q132" s="27" t="str">
        <f t="shared" si="102"/>
        <v/>
      </c>
      <c r="R132" s="34"/>
      <c r="S132" s="27" t="str">
        <f t="shared" si="103"/>
        <v/>
      </c>
      <c r="T132" s="36"/>
      <c r="U132" s="37"/>
      <c r="V132" s="85"/>
      <c r="W132" s="86" t="str">
        <f t="shared" si="104"/>
        <v/>
      </c>
      <c r="X132" s="87"/>
      <c r="Y132" s="86" t="str">
        <f t="shared" si="105"/>
        <v/>
      </c>
      <c r="Z132" s="87"/>
      <c r="AA132" s="88"/>
      <c r="AB132" s="85"/>
      <c r="AC132" s="86" t="str">
        <f t="shared" si="106"/>
        <v/>
      </c>
      <c r="AD132" s="87"/>
      <c r="AE132" s="86" t="str">
        <f t="shared" si="107"/>
        <v/>
      </c>
      <c r="AF132" s="87"/>
      <c r="AG132" s="88"/>
      <c r="AH132" s="83"/>
      <c r="AI132" s="27" t="str">
        <f t="shared" si="108"/>
        <v/>
      </c>
      <c r="AJ132" s="36"/>
      <c r="AK132" s="27" t="str">
        <f t="shared" si="109"/>
        <v/>
      </c>
      <c r="AL132" s="36"/>
      <c r="AM132" s="36"/>
      <c r="AN132" s="417"/>
      <c r="AO132" s="417"/>
      <c r="AP132" s="417"/>
      <c r="AQ132" s="417"/>
      <c r="AR132" s="416"/>
      <c r="AS132" s="416"/>
    </row>
    <row r="133" spans="1:45" s="33" customFormat="1" ht="9.9499999999999993" customHeight="1" thickTop="1" thickBot="1">
      <c r="A133" s="433"/>
      <c r="B133" s="433"/>
      <c r="C133" s="433"/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433"/>
      <c r="W133" s="433"/>
      <c r="X133" s="433"/>
      <c r="Y133" s="433"/>
      <c r="Z133" s="433"/>
      <c r="AA133" s="433"/>
      <c r="AB133" s="433"/>
      <c r="AC133" s="433"/>
      <c r="AD133" s="433"/>
      <c r="AE133" s="433"/>
      <c r="AF133" s="433"/>
      <c r="AG133" s="433"/>
      <c r="AH133" s="433"/>
      <c r="AI133" s="433"/>
      <c r="AJ133" s="433"/>
      <c r="AK133" s="433"/>
      <c r="AL133" s="433"/>
      <c r="AM133" s="433"/>
      <c r="AN133" s="245"/>
      <c r="AO133" s="245"/>
      <c r="AP133" s="245"/>
      <c r="AQ133" s="245"/>
      <c r="AR133" s="245"/>
      <c r="AS133" s="246"/>
    </row>
    <row r="134" spans="1:45" s="33" customFormat="1" ht="15.95" customHeight="1" thickTop="1">
      <c r="A134" s="274" t="s">
        <v>258</v>
      </c>
      <c r="B134" s="315" t="s">
        <v>260</v>
      </c>
      <c r="C134" s="101" t="s">
        <v>30</v>
      </c>
      <c r="D134" s="247"/>
      <c r="E134" s="248"/>
      <c r="F134" s="248"/>
      <c r="G134" s="248"/>
      <c r="H134" s="248"/>
      <c r="I134" s="248"/>
      <c r="J134" s="248"/>
      <c r="K134" s="248"/>
      <c r="L134" s="248"/>
      <c r="M134" s="248">
        <v>120</v>
      </c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248"/>
      <c r="AM134" s="249"/>
      <c r="AN134" s="250"/>
      <c r="AO134" s="251"/>
      <c r="AP134" s="251"/>
      <c r="AQ134" s="251"/>
      <c r="AR134" s="251"/>
      <c r="AS134" s="252"/>
    </row>
    <row r="135" spans="1:45" s="33" customFormat="1" ht="15.75" customHeight="1" thickBot="1">
      <c r="A135" s="274" t="s">
        <v>259</v>
      </c>
      <c r="B135" s="253" t="s">
        <v>260</v>
      </c>
      <c r="C135" s="102" t="s">
        <v>31</v>
      </c>
      <c r="D135" s="103"/>
      <c r="E135" s="39"/>
      <c r="F135" s="39"/>
      <c r="G135" s="39"/>
      <c r="H135" s="254"/>
      <c r="I135" s="254"/>
      <c r="J135" s="254"/>
      <c r="K135" s="39"/>
      <c r="L135" s="39"/>
      <c r="M135" s="39"/>
      <c r="N135" s="254"/>
      <c r="O135" s="254"/>
      <c r="P135" s="254"/>
      <c r="Q135" s="39"/>
      <c r="R135" s="39"/>
      <c r="S135" s="39"/>
      <c r="T135" s="254"/>
      <c r="U135" s="254"/>
      <c r="V135" s="254"/>
      <c r="W135" s="39"/>
      <c r="X135" s="39"/>
      <c r="Y135" s="39">
        <v>120</v>
      </c>
      <c r="Z135" s="254"/>
      <c r="AA135" s="254"/>
      <c r="AB135" s="254"/>
      <c r="AC135" s="39"/>
      <c r="AD135" s="39"/>
      <c r="AE135" s="39"/>
      <c r="AF135" s="254"/>
      <c r="AG135" s="254"/>
      <c r="AH135" s="254"/>
      <c r="AI135" s="39"/>
      <c r="AJ135" s="39"/>
      <c r="AK135" s="39"/>
      <c r="AL135" s="254"/>
      <c r="AM135" s="255"/>
      <c r="AN135" s="256"/>
      <c r="AO135" s="257"/>
      <c r="AP135" s="257"/>
      <c r="AQ135" s="257"/>
      <c r="AR135" s="257"/>
      <c r="AS135" s="258"/>
    </row>
    <row r="136" spans="1:45" s="33" customFormat="1" ht="9.9499999999999993" customHeight="1" thickTop="1" thickBot="1">
      <c r="A136" s="434"/>
      <c r="B136" s="434"/>
      <c r="C136" s="434"/>
      <c r="D136" s="434"/>
      <c r="E136" s="434"/>
      <c r="F136" s="434"/>
      <c r="G136" s="434"/>
      <c r="H136" s="434"/>
      <c r="I136" s="434"/>
      <c r="J136" s="434"/>
      <c r="K136" s="434"/>
      <c r="L136" s="434"/>
      <c r="M136" s="434"/>
      <c r="N136" s="434"/>
      <c r="O136" s="434"/>
      <c r="P136" s="434"/>
      <c r="Q136" s="434"/>
      <c r="R136" s="434"/>
      <c r="S136" s="434"/>
      <c r="T136" s="434"/>
      <c r="U136" s="434"/>
      <c r="V136" s="434"/>
      <c r="W136" s="434"/>
      <c r="X136" s="434"/>
      <c r="Y136" s="434"/>
      <c r="Z136" s="434"/>
      <c r="AA136" s="434"/>
      <c r="AB136" s="434"/>
      <c r="AC136" s="434"/>
      <c r="AD136" s="434"/>
      <c r="AE136" s="434"/>
      <c r="AF136" s="434"/>
      <c r="AG136" s="434"/>
      <c r="AH136" s="434"/>
      <c r="AI136" s="434"/>
      <c r="AJ136" s="434"/>
      <c r="AK136" s="434"/>
      <c r="AL136" s="434"/>
      <c r="AM136" s="434"/>
      <c r="AN136" s="245"/>
      <c r="AO136" s="245"/>
      <c r="AP136" s="245"/>
      <c r="AQ136" s="245"/>
      <c r="AR136" s="245"/>
      <c r="AS136" s="246"/>
    </row>
    <row r="137" spans="1:45" s="33" customFormat="1" ht="15.75" customHeight="1" thickTop="1">
      <c r="A137" s="439" t="s">
        <v>32</v>
      </c>
      <c r="B137" s="439"/>
      <c r="C137" s="439"/>
      <c r="D137" s="439"/>
      <c r="E137" s="439"/>
      <c r="F137" s="439"/>
      <c r="G137" s="439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  <c r="T137" s="439"/>
      <c r="U137" s="439"/>
      <c r="V137" s="439"/>
      <c r="W137" s="439"/>
      <c r="X137" s="439"/>
      <c r="Y137" s="439"/>
      <c r="Z137" s="439"/>
      <c r="AA137" s="439"/>
      <c r="AB137" s="439"/>
      <c r="AC137" s="439"/>
      <c r="AD137" s="439"/>
      <c r="AE137" s="439"/>
      <c r="AF137" s="439"/>
      <c r="AG137" s="439"/>
      <c r="AH137" s="439"/>
      <c r="AI137" s="439"/>
      <c r="AJ137" s="439"/>
      <c r="AK137" s="439"/>
      <c r="AL137" s="439"/>
      <c r="AM137" s="439"/>
      <c r="AN137" s="259"/>
      <c r="AO137" s="259"/>
      <c r="AP137" s="259"/>
      <c r="AQ137" s="259"/>
      <c r="AR137" s="259"/>
      <c r="AS137" s="260"/>
    </row>
    <row r="138" spans="1:45" s="33" customFormat="1" ht="15.75" customHeight="1">
      <c r="A138" s="40"/>
      <c r="B138" s="227"/>
      <c r="C138" s="104" t="s">
        <v>33</v>
      </c>
      <c r="D138" s="106"/>
      <c r="E138" s="42"/>
      <c r="F138" s="42"/>
      <c r="G138" s="42"/>
      <c r="H138" s="17"/>
      <c r="I138" s="43">
        <f>IF(COUNTIF(I11:I120,"A")=0,"",COUNTIF(I11:I120,"A"))</f>
        <v>2</v>
      </c>
      <c r="J138" s="41"/>
      <c r="K138" s="42"/>
      <c r="L138" s="42"/>
      <c r="M138" s="42"/>
      <c r="N138" s="17"/>
      <c r="O138" s="43">
        <f>IF(COUNTIF(O11:O120,"A")=0,"",COUNTIF(O11:O120,"A"))</f>
        <v>2</v>
      </c>
      <c r="P138" s="41"/>
      <c r="Q138" s="42"/>
      <c r="R138" s="42"/>
      <c r="S138" s="42"/>
      <c r="T138" s="17"/>
      <c r="U138" s="43">
        <f>IF(COUNTIF(U11:U120,"A")=0,"",COUNTIF(U11:U120,"A"))</f>
        <v>2</v>
      </c>
      <c r="V138" s="41"/>
      <c r="W138" s="42"/>
      <c r="X138" s="42"/>
      <c r="Y138" s="42"/>
      <c r="Z138" s="17"/>
      <c r="AA138" s="43">
        <f>IF(COUNTIF(AA11:AA120,"A")=0,"",COUNTIF(AA11:AA120,"A"))</f>
        <v>1</v>
      </c>
      <c r="AB138" s="41"/>
      <c r="AC138" s="42"/>
      <c r="AD138" s="42"/>
      <c r="AE138" s="42"/>
      <c r="AF138" s="17"/>
      <c r="AG138" s="43">
        <f>IF(COUNTIF(AG11:AG120,"A")=0,"",COUNTIF(AG11:AG120,"A"))</f>
        <v>2</v>
      </c>
      <c r="AH138" s="41"/>
      <c r="AI138" s="42"/>
      <c r="AJ138" s="42"/>
      <c r="AK138" s="42"/>
      <c r="AL138" s="17"/>
      <c r="AM138" s="43">
        <f>IF(COUNTIF(AM11:AM120,"A")=0,"",COUNTIF(AM11:AM120,"A"))</f>
        <v>1</v>
      </c>
      <c r="AN138" s="44"/>
      <c r="AO138" s="42"/>
      <c r="AP138" s="42"/>
      <c r="AQ138" s="42"/>
      <c r="AR138" s="17"/>
      <c r="AS138" s="261">
        <f>IF(SUM(D138:AM138)=0,"",SUM(D138:AM138))</f>
        <v>10</v>
      </c>
    </row>
    <row r="139" spans="1:45" s="33" customFormat="1" ht="15.75" customHeight="1">
      <c r="A139" s="45"/>
      <c r="B139" s="227"/>
      <c r="C139" s="104" t="s">
        <v>34</v>
      </c>
      <c r="D139" s="106"/>
      <c r="E139" s="42"/>
      <c r="F139" s="42"/>
      <c r="G139" s="42"/>
      <c r="H139" s="17"/>
      <c r="I139" s="43">
        <f>IF(COUNTIF(I11:I120,"B")=0,"",COUNTIF(I11:I120,"B"))</f>
        <v>2</v>
      </c>
      <c r="J139" s="41"/>
      <c r="K139" s="42"/>
      <c r="L139" s="42"/>
      <c r="M139" s="42"/>
      <c r="N139" s="17"/>
      <c r="O139" s="43">
        <f>IF(COUNTIF(O11:O120,"B")=0,"",COUNTIF(O11:O120,"B"))</f>
        <v>1</v>
      </c>
      <c r="P139" s="41"/>
      <c r="Q139" s="42"/>
      <c r="R139" s="42"/>
      <c r="S139" s="42"/>
      <c r="T139" s="17"/>
      <c r="U139" s="43">
        <f>IF(COUNTIF(U11:U120,"B")=0,"",COUNTIF(U11:U120,"B"))</f>
        <v>1</v>
      </c>
      <c r="V139" s="41"/>
      <c r="W139" s="42"/>
      <c r="X139" s="42"/>
      <c r="Y139" s="42"/>
      <c r="Z139" s="17"/>
      <c r="AA139" s="43" t="str">
        <f>IF(COUNTIF(AA11:AA120,"B")=0,"",COUNTIF(AA11:AA120,"B"))</f>
        <v/>
      </c>
      <c r="AB139" s="41"/>
      <c r="AC139" s="42"/>
      <c r="AD139" s="42"/>
      <c r="AE139" s="42"/>
      <c r="AF139" s="17"/>
      <c r="AG139" s="43" t="str">
        <f>IF(COUNTIF(AG11:AG120,"B")=0,"",COUNTIF(AG11:AG120,"B"))</f>
        <v/>
      </c>
      <c r="AH139" s="41"/>
      <c r="AI139" s="42"/>
      <c r="AJ139" s="42"/>
      <c r="AK139" s="42"/>
      <c r="AL139" s="17"/>
      <c r="AM139" s="43" t="str">
        <f>IF(COUNTIF(AM11:AM120,"B")=0,"",COUNTIF(AM11:AM120,"B"))</f>
        <v/>
      </c>
      <c r="AN139" s="44"/>
      <c r="AO139" s="42"/>
      <c r="AP139" s="42"/>
      <c r="AQ139" s="42"/>
      <c r="AR139" s="17"/>
      <c r="AS139" s="261">
        <f t="shared" ref="AS139:AS151" si="110">IF(SUM(D139:AM139)=0,"",SUM(D139:AM139))</f>
        <v>4</v>
      </c>
    </row>
    <row r="140" spans="1:45" s="33" customFormat="1" ht="15.75" customHeight="1">
      <c r="A140" s="45"/>
      <c r="B140" s="227"/>
      <c r="C140" s="104" t="s">
        <v>35</v>
      </c>
      <c r="D140" s="106"/>
      <c r="E140" s="42"/>
      <c r="F140" s="42"/>
      <c r="G140" s="42"/>
      <c r="H140" s="17"/>
      <c r="I140" s="43">
        <f>IF(COUNTIF(I11:I120,"F")=0,"",COUNTIF(I11:I120,"F"))</f>
        <v>3</v>
      </c>
      <c r="J140" s="41"/>
      <c r="K140" s="42"/>
      <c r="L140" s="42"/>
      <c r="M140" s="42"/>
      <c r="N140" s="17"/>
      <c r="O140" s="43">
        <f>IF(COUNTIF(O11:O120,"F")=0,"",COUNTIF(O11:O120,"F"))</f>
        <v>2</v>
      </c>
      <c r="P140" s="41"/>
      <c r="Q140" s="42"/>
      <c r="R140" s="42"/>
      <c r="S140" s="42"/>
      <c r="T140" s="17"/>
      <c r="U140" s="43">
        <f>IF(COUNTIF(U11:U120,"F")=0,"",COUNTIF(U11:U120,"F"))</f>
        <v>4</v>
      </c>
      <c r="V140" s="41"/>
      <c r="W140" s="42"/>
      <c r="X140" s="42"/>
      <c r="Y140" s="42"/>
      <c r="Z140" s="17"/>
      <c r="AA140" s="43">
        <f>IF(COUNTIF(AA11:AA120,"F")=0,"",COUNTIF(AA11:AA120,"F"))</f>
        <v>5</v>
      </c>
      <c r="AB140" s="41"/>
      <c r="AC140" s="42"/>
      <c r="AD140" s="42"/>
      <c r="AE140" s="42"/>
      <c r="AF140" s="17"/>
      <c r="AG140" s="43">
        <f>IF(COUNTIF(AG11:AG120,"F")=0,"",COUNTIF(AG11:AG120,"F"))</f>
        <v>6</v>
      </c>
      <c r="AH140" s="41"/>
      <c r="AI140" s="42"/>
      <c r="AJ140" s="42"/>
      <c r="AK140" s="42"/>
      <c r="AL140" s="17"/>
      <c r="AM140" s="43">
        <f>IF(COUNTIF(AM11:AM120,"F")=0,"",COUNTIF(AM11:AM120,"F"))</f>
        <v>2</v>
      </c>
      <c r="AN140" s="44"/>
      <c r="AO140" s="42"/>
      <c r="AP140" s="42"/>
      <c r="AQ140" s="42"/>
      <c r="AR140" s="17"/>
      <c r="AS140" s="261">
        <f t="shared" si="110"/>
        <v>22</v>
      </c>
    </row>
    <row r="141" spans="1:45" s="33" customFormat="1" ht="15.75" customHeight="1">
      <c r="A141" s="45"/>
      <c r="B141" s="166"/>
      <c r="C141" s="104" t="s">
        <v>36</v>
      </c>
      <c r="D141" s="262"/>
      <c r="E141" s="263"/>
      <c r="F141" s="263"/>
      <c r="G141" s="263"/>
      <c r="H141" s="264"/>
      <c r="I141" s="43" t="str">
        <f>IF(COUNTIF(I11:I120,"F(Z)")=0,"",COUNTIF(I11:I120,"F(Z)"))</f>
        <v/>
      </c>
      <c r="J141" s="104"/>
      <c r="K141" s="263"/>
      <c r="L141" s="263"/>
      <c r="M141" s="263"/>
      <c r="N141" s="264"/>
      <c r="O141" s="43" t="str">
        <f>IF(COUNTIF(O11:O120,"F(Z)")=0,"",COUNTIF(O11:O120,"F(Z)"))</f>
        <v/>
      </c>
      <c r="P141" s="104"/>
      <c r="Q141" s="263"/>
      <c r="R141" s="263"/>
      <c r="S141" s="263"/>
      <c r="T141" s="264"/>
      <c r="U141" s="43" t="str">
        <f>IF(COUNTIF(U11:U120,"F(Z)")=0,"",COUNTIF(U11:U120,"F(Z)"))</f>
        <v/>
      </c>
      <c r="V141" s="104"/>
      <c r="W141" s="263"/>
      <c r="X141" s="263"/>
      <c r="Y141" s="263"/>
      <c r="Z141" s="264"/>
      <c r="AA141" s="43" t="str">
        <f>IF(COUNTIF(AA11:AA120,"F(Z)")=0,"",COUNTIF(AA11:AA120,"F(Z)"))</f>
        <v/>
      </c>
      <c r="AB141" s="104"/>
      <c r="AC141" s="263"/>
      <c r="AD141" s="263"/>
      <c r="AE141" s="263"/>
      <c r="AF141" s="264"/>
      <c r="AG141" s="43" t="str">
        <f>IF(COUNTIF(AG11:AG120,"F(Z)")=0,"",COUNTIF(AG11:AG120,"F(Z)"))</f>
        <v/>
      </c>
      <c r="AH141" s="104"/>
      <c r="AI141" s="263"/>
      <c r="AJ141" s="263"/>
      <c r="AK141" s="263"/>
      <c r="AL141" s="264"/>
      <c r="AM141" s="43">
        <f>IF(COUNTIF(AM11:AM120,"F(Z)")=0,"",COUNTIF(AM11:AM120,"F(Z)"))</f>
        <v>4</v>
      </c>
      <c r="AN141" s="265"/>
      <c r="AO141" s="263"/>
      <c r="AP141" s="263"/>
      <c r="AQ141" s="263"/>
      <c r="AR141" s="264"/>
      <c r="AS141" s="261">
        <f t="shared" si="110"/>
        <v>4</v>
      </c>
    </row>
    <row r="142" spans="1:45" s="33" customFormat="1" ht="15.75" customHeight="1">
      <c r="A142" s="45"/>
      <c r="B142" s="227"/>
      <c r="C142" s="104" t="s">
        <v>37</v>
      </c>
      <c r="D142" s="106"/>
      <c r="E142" s="42"/>
      <c r="F142" s="42"/>
      <c r="G142" s="42"/>
      <c r="H142" s="17"/>
      <c r="I142" s="43">
        <f>IF(COUNTIF(I11:I120,"G")=0,"",COUNTIF(I11:I120,"G"))</f>
        <v>5</v>
      </c>
      <c r="J142" s="41"/>
      <c r="K142" s="42"/>
      <c r="L142" s="42"/>
      <c r="M142" s="42"/>
      <c r="N142" s="17"/>
      <c r="O142" s="43">
        <f>IF(COUNTIF(O11:O120,"G")=0,"",COUNTIF(O11:O120,"G"))</f>
        <v>2</v>
      </c>
      <c r="P142" s="41"/>
      <c r="Q142" s="42"/>
      <c r="R142" s="42"/>
      <c r="S142" s="42"/>
      <c r="T142" s="17"/>
      <c r="U142" s="43" t="str">
        <f>IF(COUNTIF(U11:U120,"G")=0,"",COUNTIF(U11:U120,"G"))</f>
        <v/>
      </c>
      <c r="V142" s="41"/>
      <c r="W142" s="42"/>
      <c r="X142" s="42"/>
      <c r="Y142" s="42"/>
      <c r="Z142" s="17"/>
      <c r="AA142" s="43">
        <f>IF(COUNTIF(AA11:AA120,"G")=0,"",COUNTIF(AA11:AA120,"G"))</f>
        <v>2</v>
      </c>
      <c r="AB142" s="41"/>
      <c r="AC142" s="42"/>
      <c r="AD142" s="42"/>
      <c r="AE142" s="42"/>
      <c r="AF142" s="17"/>
      <c r="AG142" s="43" t="str">
        <f>IF(COUNTIF(AG11:AG120,"G")=0,"",COUNTIF(AG11:AG120,"G"))</f>
        <v/>
      </c>
      <c r="AH142" s="41"/>
      <c r="AI142" s="42"/>
      <c r="AJ142" s="42"/>
      <c r="AK142" s="42"/>
      <c r="AL142" s="17"/>
      <c r="AM142" s="43" t="str">
        <f>IF(COUNTIF(AM11:AM120,"G")=0,"",COUNTIF(AM11:AM120,"G"))</f>
        <v/>
      </c>
      <c r="AN142" s="44"/>
      <c r="AO142" s="42"/>
      <c r="AP142" s="42"/>
      <c r="AQ142" s="42"/>
      <c r="AR142" s="17"/>
      <c r="AS142" s="261">
        <f t="shared" si="110"/>
        <v>9</v>
      </c>
    </row>
    <row r="143" spans="1:45" s="33" customFormat="1" ht="15.75" customHeight="1">
      <c r="A143" s="45"/>
      <c r="B143" s="227"/>
      <c r="C143" s="104" t="s">
        <v>38</v>
      </c>
      <c r="D143" s="106"/>
      <c r="E143" s="42"/>
      <c r="F143" s="42"/>
      <c r="G143" s="42"/>
      <c r="H143" s="17"/>
      <c r="I143" s="43" t="str">
        <f>IF(COUNTIF(I11:I120,"G(Z)")=0,"",COUNTIF(I11:I120,"G(Z)"))</f>
        <v/>
      </c>
      <c r="J143" s="41"/>
      <c r="K143" s="42"/>
      <c r="L143" s="42"/>
      <c r="M143" s="42"/>
      <c r="N143" s="17"/>
      <c r="O143" s="43" t="str">
        <f>IF(COUNTIF(O11:O120,"G(Z)")=0,"",COUNTIF(O11:O120,"G(Z)"))</f>
        <v/>
      </c>
      <c r="P143" s="41"/>
      <c r="Q143" s="42"/>
      <c r="R143" s="42"/>
      <c r="S143" s="42"/>
      <c r="T143" s="17"/>
      <c r="U143" s="43" t="str">
        <f>IF(COUNTIF(U11:U120,"G(Z)")=0,"",COUNTIF(U11:U120,"G(Z)"))</f>
        <v/>
      </c>
      <c r="V143" s="41"/>
      <c r="W143" s="42"/>
      <c r="X143" s="42"/>
      <c r="Y143" s="42"/>
      <c r="Z143" s="17"/>
      <c r="AA143" s="43" t="str">
        <f>IF(COUNTIF(AA11:AA120,"G(Z)")=0,"",COUNTIF(AA11:AA120,"G(Z)"))</f>
        <v/>
      </c>
      <c r="AB143" s="41"/>
      <c r="AC143" s="42"/>
      <c r="AD143" s="42"/>
      <c r="AE143" s="42"/>
      <c r="AF143" s="17"/>
      <c r="AG143" s="43" t="str">
        <f>IF(COUNTIF(AG11:AG120,"G(Z)")=0,"",COUNTIF(AG11:AG120,"G(Z)"))</f>
        <v/>
      </c>
      <c r="AH143" s="41"/>
      <c r="AI143" s="42"/>
      <c r="AJ143" s="42"/>
      <c r="AK143" s="42"/>
      <c r="AL143" s="17"/>
      <c r="AM143" s="43" t="str">
        <f>IF(COUNTIF(AM11:AM120,"G(Z)")=0,"",COUNTIF(AM11:AM120,"G(Z)"))</f>
        <v/>
      </c>
      <c r="AN143" s="44"/>
      <c r="AO143" s="42"/>
      <c r="AP143" s="42"/>
      <c r="AQ143" s="42"/>
      <c r="AR143" s="17"/>
      <c r="AS143" s="261" t="str">
        <f t="shared" si="110"/>
        <v/>
      </c>
    </row>
    <row r="144" spans="1:45" s="33" customFormat="1" ht="15.75" customHeight="1">
      <c r="A144" s="45"/>
      <c r="B144" s="227"/>
      <c r="C144" s="104" t="s">
        <v>322</v>
      </c>
      <c r="D144" s="106"/>
      <c r="E144" s="42"/>
      <c r="F144" s="42"/>
      <c r="G144" s="42"/>
      <c r="H144" s="17"/>
      <c r="I144" s="43" t="str">
        <f>IF(COUNTIF(I11:I120,"V")=0,"",COUNTIF(I11:I120,"V"))</f>
        <v/>
      </c>
      <c r="J144" s="41"/>
      <c r="K144" s="42"/>
      <c r="L144" s="42"/>
      <c r="M144" s="42"/>
      <c r="N144" s="17"/>
      <c r="O144" s="43" t="str">
        <f>IF(COUNTIF(O11:O120,"V")=0,"",COUNTIF(O11:O120,"V"))</f>
        <v/>
      </c>
      <c r="P144" s="41"/>
      <c r="Q144" s="42"/>
      <c r="R144" s="42"/>
      <c r="S144" s="42"/>
      <c r="T144" s="17"/>
      <c r="U144" s="43" t="str">
        <f>IF(COUNTIF(U11:U120,"V")=0,"",COUNTIF(U11:U120,"V"))</f>
        <v/>
      </c>
      <c r="V144" s="41"/>
      <c r="W144" s="42"/>
      <c r="X144" s="42"/>
      <c r="Y144" s="42"/>
      <c r="Z144" s="17"/>
      <c r="AA144" s="43" t="str">
        <f>IF(COUNTIF(AA11:AA120,"V")=0,"",COUNTIF(AA11:AA120,"V"))</f>
        <v/>
      </c>
      <c r="AB144" s="41"/>
      <c r="AC144" s="42"/>
      <c r="AD144" s="42"/>
      <c r="AE144" s="42"/>
      <c r="AF144" s="17"/>
      <c r="AG144" s="43" t="str">
        <f>IF(COUNTIF(AG11:AG120,"V")=0,"",COUNTIF(AG11:AG120,"V"))</f>
        <v/>
      </c>
      <c r="AH144" s="41"/>
      <c r="AI144" s="42"/>
      <c r="AJ144" s="42"/>
      <c r="AK144" s="42"/>
      <c r="AL144" s="17"/>
      <c r="AM144" s="43" t="str">
        <f>IF(COUNTIF(AM11:AM120,"V")=0,"",COUNTIF(AM11:AM120,"V"))</f>
        <v/>
      </c>
      <c r="AN144" s="44"/>
      <c r="AO144" s="42"/>
      <c r="AP144" s="42"/>
      <c r="AQ144" s="42"/>
      <c r="AR144" s="17"/>
      <c r="AS144" s="261" t="str">
        <f t="shared" si="110"/>
        <v/>
      </c>
    </row>
    <row r="145" spans="1:45" s="33" customFormat="1" ht="15.75" hidden="1" customHeight="1">
      <c r="A145" s="45"/>
      <c r="B145" s="227"/>
      <c r="C145" s="104" t="s">
        <v>39</v>
      </c>
      <c r="D145" s="106"/>
      <c r="E145" s="42"/>
      <c r="F145" s="42"/>
      <c r="G145" s="42"/>
      <c r="H145" s="17"/>
      <c r="I145" s="43" t="str">
        <f>IF(COUNTIF(I11:I120,"V(Z)")=0,"",COUNTIF(I11:I120,"V(Z)"))</f>
        <v/>
      </c>
      <c r="J145" s="41"/>
      <c r="K145" s="42"/>
      <c r="L145" s="42"/>
      <c r="M145" s="42"/>
      <c r="N145" s="17"/>
      <c r="O145" s="43" t="str">
        <f>IF(COUNTIF(O11:O120,"V(Z)")=0,"",COUNTIF(O11:O120,"V(Z)"))</f>
        <v/>
      </c>
      <c r="P145" s="41"/>
      <c r="Q145" s="42"/>
      <c r="R145" s="42"/>
      <c r="S145" s="42"/>
      <c r="T145" s="17"/>
      <c r="U145" s="43" t="str">
        <f>IF(COUNTIF(U11:U120,"V(Z)")=0,"",COUNTIF(U11:U120,"V(Z)"))</f>
        <v/>
      </c>
      <c r="V145" s="41"/>
      <c r="W145" s="42"/>
      <c r="X145" s="42"/>
      <c r="Y145" s="42"/>
      <c r="Z145" s="17"/>
      <c r="AA145" s="43" t="str">
        <f>IF(COUNTIF(AA11:AA120,"V(Z)")=0,"",COUNTIF(AA11:AA120,"V(Z)"))</f>
        <v/>
      </c>
      <c r="AB145" s="41"/>
      <c r="AC145" s="42"/>
      <c r="AD145" s="42"/>
      <c r="AE145" s="42"/>
      <c r="AF145" s="17"/>
      <c r="AG145" s="43" t="str">
        <f>IF(COUNTIF(AG11:AG120,"V(Z)")=0,"",COUNTIF(AG11:AG120,"V(Z)"))</f>
        <v/>
      </c>
      <c r="AH145" s="41"/>
      <c r="AI145" s="42"/>
      <c r="AJ145" s="42"/>
      <c r="AK145" s="42"/>
      <c r="AL145" s="17"/>
      <c r="AM145" s="43" t="str">
        <f>IF(COUNTIF(AM11:AM120,"V(Z)")=0,"",COUNTIF(AM11:AM120,"V(Z)"))</f>
        <v/>
      </c>
      <c r="AN145" s="44"/>
      <c r="AO145" s="42"/>
      <c r="AP145" s="42"/>
      <c r="AQ145" s="42"/>
      <c r="AR145" s="17"/>
      <c r="AS145" s="261" t="str">
        <f t="shared" si="110"/>
        <v/>
      </c>
    </row>
    <row r="146" spans="1:45" s="33" customFormat="1" ht="15.75" hidden="1" customHeight="1">
      <c r="A146" s="45"/>
      <c r="B146" s="227"/>
      <c r="C146" s="104" t="s">
        <v>40</v>
      </c>
      <c r="D146" s="106"/>
      <c r="E146" s="42"/>
      <c r="F146" s="42"/>
      <c r="G146" s="42"/>
      <c r="H146" s="17"/>
      <c r="I146" s="43" t="str">
        <f>IF(COUNTIF(I11:I120,"AV")=0,"",COUNTIF(I11:I120,"AV"))</f>
        <v/>
      </c>
      <c r="J146" s="41"/>
      <c r="K146" s="42"/>
      <c r="L146" s="42"/>
      <c r="M146" s="42"/>
      <c r="N146" s="17"/>
      <c r="O146" s="43" t="str">
        <f>IF(COUNTIF(O11:O120,"AV")=0,"",COUNTIF(O11:O120,"AV"))</f>
        <v/>
      </c>
      <c r="P146" s="41"/>
      <c r="Q146" s="42"/>
      <c r="R146" s="42"/>
      <c r="S146" s="42"/>
      <c r="T146" s="17"/>
      <c r="U146" s="43" t="str">
        <f>IF(COUNTIF(U11:U120,"AV")=0,"",COUNTIF(U11:U120,"AV"))</f>
        <v/>
      </c>
      <c r="V146" s="41"/>
      <c r="W146" s="42"/>
      <c r="X146" s="42"/>
      <c r="Y146" s="42"/>
      <c r="Z146" s="17"/>
      <c r="AA146" s="43" t="str">
        <f>IF(COUNTIF(AA11:AA120,"AV")=0,"",COUNTIF(AA11:AA120,"AV"))</f>
        <v/>
      </c>
      <c r="AB146" s="41"/>
      <c r="AC146" s="42"/>
      <c r="AD146" s="42"/>
      <c r="AE146" s="42"/>
      <c r="AF146" s="17"/>
      <c r="AG146" s="43" t="str">
        <f>IF(COUNTIF(AG11:AG120,"AV")=0,"",COUNTIF(AG11:AG120,"AV"))</f>
        <v/>
      </c>
      <c r="AH146" s="41"/>
      <c r="AI146" s="42"/>
      <c r="AJ146" s="42"/>
      <c r="AK146" s="42"/>
      <c r="AL146" s="17"/>
      <c r="AM146" s="43" t="str">
        <f>IF(COUNTIF(AM11:AM120,"AV")=0,"",COUNTIF(AM11:AM120,"AV"))</f>
        <v/>
      </c>
      <c r="AN146" s="44"/>
      <c r="AO146" s="42"/>
      <c r="AP146" s="42"/>
      <c r="AQ146" s="42"/>
      <c r="AR146" s="17"/>
      <c r="AS146" s="261" t="str">
        <f t="shared" si="110"/>
        <v/>
      </c>
    </row>
    <row r="147" spans="1:45" s="33" customFormat="1" ht="15.75" hidden="1" customHeight="1">
      <c r="A147" s="45"/>
      <c r="B147" s="227"/>
      <c r="C147" s="104" t="s">
        <v>41</v>
      </c>
      <c r="D147" s="106"/>
      <c r="E147" s="42"/>
      <c r="F147" s="42"/>
      <c r="G147" s="42"/>
      <c r="H147" s="17"/>
      <c r="I147" s="43" t="str">
        <f>IF(COUNTIF(I11:I120,"KO")=0,"",COUNTIF(I11:I120,"KO"))</f>
        <v/>
      </c>
      <c r="J147" s="41"/>
      <c r="K147" s="42"/>
      <c r="L147" s="42"/>
      <c r="M147" s="42"/>
      <c r="N147" s="17"/>
      <c r="O147" s="43" t="str">
        <f>IF(COUNTIF(O11:O120,"KO")=0,"",COUNTIF(O11:O120,"KO"))</f>
        <v/>
      </c>
      <c r="P147" s="41"/>
      <c r="Q147" s="42"/>
      <c r="R147" s="42"/>
      <c r="S147" s="42"/>
      <c r="T147" s="17"/>
      <c r="U147" s="43" t="str">
        <f>IF(COUNTIF(U11:U120,"KO")=0,"",COUNTIF(U11:U120,"KO"))</f>
        <v/>
      </c>
      <c r="V147" s="41"/>
      <c r="W147" s="42"/>
      <c r="X147" s="42"/>
      <c r="Y147" s="42"/>
      <c r="Z147" s="17"/>
      <c r="AA147" s="43" t="str">
        <f>IF(COUNTIF(AA11:AA120,"KO")=0,"",COUNTIF(AA11:AA120,"KO"))</f>
        <v/>
      </c>
      <c r="AB147" s="41"/>
      <c r="AC147" s="42"/>
      <c r="AD147" s="42"/>
      <c r="AE147" s="42"/>
      <c r="AF147" s="17"/>
      <c r="AG147" s="43" t="str">
        <f>IF(COUNTIF(AG11:AG120,"KO")=0,"",COUNTIF(AG11:AG120,"KO"))</f>
        <v/>
      </c>
      <c r="AH147" s="41"/>
      <c r="AI147" s="42"/>
      <c r="AJ147" s="42"/>
      <c r="AK147" s="42"/>
      <c r="AL147" s="17"/>
      <c r="AM147" s="43" t="str">
        <f>IF(COUNTIF(AM11:AM120,"KO")=0,"",COUNTIF(AM11:AM120,"KO"))</f>
        <v/>
      </c>
      <c r="AN147" s="44"/>
      <c r="AO147" s="42"/>
      <c r="AP147" s="42"/>
      <c r="AQ147" s="42"/>
      <c r="AR147" s="17"/>
      <c r="AS147" s="261" t="str">
        <f t="shared" si="110"/>
        <v/>
      </c>
    </row>
    <row r="148" spans="1:45" s="33" customFormat="1" ht="15.75" hidden="1" customHeight="1">
      <c r="A148" s="46"/>
      <c r="B148" s="229"/>
      <c r="C148" s="105" t="s">
        <v>42</v>
      </c>
      <c r="D148" s="107"/>
      <c r="E148" s="48"/>
      <c r="F148" s="48"/>
      <c r="G148" s="48"/>
      <c r="H148" s="28"/>
      <c r="I148" s="43" t="str">
        <f>IF(COUNTIF(I11:I120,"S")=0,"",COUNTIF(I11:I120,"S"))</f>
        <v/>
      </c>
      <c r="J148" s="47"/>
      <c r="K148" s="48"/>
      <c r="L148" s="48"/>
      <c r="M148" s="48"/>
      <c r="N148" s="28"/>
      <c r="O148" s="43" t="str">
        <f>IF(COUNTIF(O11:O120,"S")=0,"",COUNTIF(O11:O120,"S"))</f>
        <v/>
      </c>
      <c r="P148" s="47"/>
      <c r="Q148" s="48"/>
      <c r="R148" s="48"/>
      <c r="S148" s="48"/>
      <c r="T148" s="28"/>
      <c r="U148" s="43" t="str">
        <f>IF(COUNTIF(U11:U120,"S")=0,"",COUNTIF(U11:U120,"S"))</f>
        <v/>
      </c>
      <c r="V148" s="47"/>
      <c r="W148" s="48"/>
      <c r="X148" s="48"/>
      <c r="Y148" s="48"/>
      <c r="Z148" s="28"/>
      <c r="AA148" s="43" t="str">
        <f>IF(COUNTIF(AA11:AA120,"S")=0,"",COUNTIF(AA11:AA120,"S"))</f>
        <v/>
      </c>
      <c r="AB148" s="47"/>
      <c r="AC148" s="48"/>
      <c r="AD148" s="48"/>
      <c r="AE148" s="48"/>
      <c r="AF148" s="28"/>
      <c r="AG148" s="43" t="str">
        <f>IF(COUNTIF(AG11:AG120,"S")=0,"",COUNTIF(AG11:AG120,"S"))</f>
        <v/>
      </c>
      <c r="AH148" s="47"/>
      <c r="AI148" s="48"/>
      <c r="AJ148" s="48"/>
      <c r="AK148" s="48"/>
      <c r="AL148" s="28"/>
      <c r="AM148" s="43" t="str">
        <f>IF(COUNTIF(AM11:AM120,"S")=0,"",COUNTIF(AM11:AM120,"S"))</f>
        <v/>
      </c>
      <c r="AN148" s="44"/>
      <c r="AO148" s="42"/>
      <c r="AP148" s="42"/>
      <c r="AQ148" s="42"/>
      <c r="AR148" s="17"/>
      <c r="AS148" s="261" t="str">
        <f t="shared" si="110"/>
        <v/>
      </c>
    </row>
    <row r="149" spans="1:45" s="33" customFormat="1" ht="15.75" customHeight="1">
      <c r="A149" s="46"/>
      <c r="B149" s="229"/>
      <c r="C149" s="105" t="s">
        <v>43</v>
      </c>
      <c r="D149" s="107"/>
      <c r="E149" s="48"/>
      <c r="F149" s="48"/>
      <c r="G149" s="48"/>
      <c r="H149" s="28"/>
      <c r="I149" s="43" t="str">
        <f>IF(COUNTIF(I11:I120,"Z")=0,"",COUNTIF(I11:I120,"Z"))</f>
        <v/>
      </c>
      <c r="J149" s="47"/>
      <c r="K149" s="48"/>
      <c r="L149" s="48"/>
      <c r="M149" s="48"/>
      <c r="N149" s="28"/>
      <c r="O149" s="43" t="str">
        <f>IF(COUNTIF(O11:O120,"Z")=0,"",COUNTIF(O11:O120,"Z"))</f>
        <v/>
      </c>
      <c r="P149" s="47"/>
      <c r="Q149" s="48"/>
      <c r="R149" s="48"/>
      <c r="S149" s="48"/>
      <c r="T149" s="28"/>
      <c r="U149" s="43" t="str">
        <f>IF(COUNTIF(U11:U120,"Z")=0,"",COUNTIF(U11:U120,"Z"))</f>
        <v/>
      </c>
      <c r="V149" s="47"/>
      <c r="W149" s="48"/>
      <c r="X149" s="48"/>
      <c r="Y149" s="48"/>
      <c r="Z149" s="28"/>
      <c r="AA149" s="43" t="str">
        <f>IF(COUNTIF(AA11:AA120,"Z")=0,"",COUNTIF(AA11:AA120,"Z"))</f>
        <v/>
      </c>
      <c r="AB149" s="47"/>
      <c r="AC149" s="48"/>
      <c r="AD149" s="48"/>
      <c r="AE149" s="48"/>
      <c r="AF149" s="28"/>
      <c r="AG149" s="43" t="str">
        <f>IF(COUNTIF(AG11:AG120,"Z")=0,"",COUNTIF(AG11:AG120,"Z"))</f>
        <v/>
      </c>
      <c r="AH149" s="47"/>
      <c r="AI149" s="48"/>
      <c r="AJ149" s="48"/>
      <c r="AK149" s="48"/>
      <c r="AL149" s="28"/>
      <c r="AM149" s="43" t="str">
        <f>IF(COUNTIF(AM11:AM120,"Z")=0,"",COUNTIF(AM11:AM120,"Z"))</f>
        <v/>
      </c>
      <c r="AN149" s="44"/>
      <c r="AO149" s="42"/>
      <c r="AP149" s="42"/>
      <c r="AQ149" s="42"/>
      <c r="AR149" s="17"/>
      <c r="AS149" s="261" t="str">
        <f t="shared" si="110"/>
        <v/>
      </c>
    </row>
    <row r="150" spans="1:45" s="33" customFormat="1" ht="15.75" hidden="1" customHeight="1">
      <c r="A150" s="46"/>
      <c r="B150" s="229"/>
      <c r="C150" s="105" t="s">
        <v>44</v>
      </c>
      <c r="D150" s="107"/>
      <c r="E150" s="48"/>
      <c r="F150" s="48"/>
      <c r="G150" s="48"/>
      <c r="H150" s="28"/>
      <c r="I150" s="43" t="str">
        <f>IF(COUNTIF(I11:I120,"KR")=0,"",COUNTIF(I11:I120,"KR"))</f>
        <v/>
      </c>
      <c r="J150" s="47"/>
      <c r="K150" s="48"/>
      <c r="L150" s="48"/>
      <c r="M150" s="48"/>
      <c r="N150" s="28"/>
      <c r="O150" s="43" t="str">
        <f>IF(COUNTIF(O11:O120,"KR")=0,"",COUNTIF(O11:O120,"KR"))</f>
        <v/>
      </c>
      <c r="P150" s="47"/>
      <c r="Q150" s="48"/>
      <c r="R150" s="48"/>
      <c r="S150" s="48"/>
      <c r="T150" s="28"/>
      <c r="U150" s="43" t="str">
        <f>IF(COUNTIF(U11:U120,"KR")=0,"",COUNTIF(U11:U120,"KR"))</f>
        <v/>
      </c>
      <c r="V150" s="47"/>
      <c r="W150" s="48"/>
      <c r="X150" s="48"/>
      <c r="Y150" s="48"/>
      <c r="Z150" s="28"/>
      <c r="AA150" s="43" t="str">
        <f>IF(COUNTIF(AA11:AA120,"KR")=0,"",COUNTIF(AA11:AA120,"KR"))</f>
        <v/>
      </c>
      <c r="AB150" s="47"/>
      <c r="AC150" s="48"/>
      <c r="AD150" s="48"/>
      <c r="AE150" s="48"/>
      <c r="AF150" s="28"/>
      <c r="AG150" s="43" t="str">
        <f>IF(COUNTIF(AG11:AG120,"KR")=0,"",COUNTIF(AG11:AG120,"KR"))</f>
        <v/>
      </c>
      <c r="AH150" s="47"/>
      <c r="AI150" s="48"/>
      <c r="AJ150" s="48"/>
      <c r="AK150" s="48"/>
      <c r="AL150" s="28"/>
      <c r="AM150" s="49" t="str">
        <f>IF(COUNTIF(AM11:AM120,"KR")=0,"",COUNTIF(AM11:AM120,"KR"))</f>
        <v/>
      </c>
      <c r="AN150" s="50"/>
      <c r="AO150" s="48"/>
      <c r="AP150" s="48"/>
      <c r="AQ150" s="48"/>
      <c r="AR150" s="28"/>
      <c r="AS150" s="261" t="str">
        <f t="shared" si="110"/>
        <v/>
      </c>
    </row>
    <row r="151" spans="1:45" s="33" customFormat="1" ht="15.75" customHeight="1" thickBot="1">
      <c r="A151" s="51"/>
      <c r="B151" s="253"/>
      <c r="C151" s="102" t="s">
        <v>45</v>
      </c>
      <c r="D151" s="108"/>
      <c r="E151" s="53"/>
      <c r="F151" s="53"/>
      <c r="G151" s="53"/>
      <c r="H151" s="54"/>
      <c r="I151" s="55">
        <f>IF(SUM(I138:I149)=0,"",SUM(I138:I149))</f>
        <v>12</v>
      </c>
      <c r="J151" s="52"/>
      <c r="K151" s="53"/>
      <c r="L151" s="53"/>
      <c r="M151" s="53"/>
      <c r="N151" s="54"/>
      <c r="O151" s="55">
        <f>IF(SUM(O138:O149)=0,"",SUM(O138:O149))</f>
        <v>7</v>
      </c>
      <c r="P151" s="52"/>
      <c r="Q151" s="53"/>
      <c r="R151" s="53"/>
      <c r="S151" s="53"/>
      <c r="T151" s="54"/>
      <c r="U151" s="55">
        <f>IF(SUM(U138:U149)=0,"",SUM(U138:U149))</f>
        <v>7</v>
      </c>
      <c r="V151" s="52"/>
      <c r="W151" s="53"/>
      <c r="X151" s="53"/>
      <c r="Y151" s="53"/>
      <c r="Z151" s="54"/>
      <c r="AA151" s="55">
        <f>IF(SUM(AA138:AA149)=0,"",SUM(AA138:AA149))</f>
        <v>8</v>
      </c>
      <c r="AB151" s="52"/>
      <c r="AC151" s="53"/>
      <c r="AD151" s="53"/>
      <c r="AE151" s="53"/>
      <c r="AF151" s="54"/>
      <c r="AG151" s="55">
        <f>IF(SUM(AG138:AG149)=0,"",SUM(AG138:AG149))</f>
        <v>8</v>
      </c>
      <c r="AH151" s="52"/>
      <c r="AI151" s="53"/>
      <c r="AJ151" s="53"/>
      <c r="AK151" s="53"/>
      <c r="AL151" s="54"/>
      <c r="AM151" s="55">
        <f>IF(SUM(AM138:AM149)=0,"",SUM(AM138:AM149))</f>
        <v>7</v>
      </c>
      <c r="AN151" s="56"/>
      <c r="AO151" s="53"/>
      <c r="AP151" s="53"/>
      <c r="AQ151" s="53"/>
      <c r="AR151" s="54"/>
      <c r="AS151" s="266">
        <f t="shared" si="110"/>
        <v>49</v>
      </c>
    </row>
    <row r="152" spans="1:45" s="33" customFormat="1" ht="15.75" customHeight="1" thickTop="1">
      <c r="A152" s="440" t="s">
        <v>46</v>
      </c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440"/>
      <c r="R152" s="440"/>
      <c r="S152" s="440"/>
      <c r="T152" s="440"/>
      <c r="U152" s="440"/>
      <c r="V152" s="440"/>
      <c r="W152" s="440"/>
      <c r="X152" s="440"/>
      <c r="Y152" s="440"/>
      <c r="Z152" s="440"/>
      <c r="AA152" s="440"/>
      <c r="AB152" s="440"/>
      <c r="AC152" s="440"/>
      <c r="AD152" s="440"/>
      <c r="AE152" s="440"/>
      <c r="AF152" s="440"/>
      <c r="AG152" s="440"/>
      <c r="AH152" s="440"/>
      <c r="AI152" s="440"/>
      <c r="AJ152" s="440"/>
      <c r="AK152" s="440"/>
      <c r="AL152" s="440"/>
      <c r="AM152" s="440"/>
      <c r="AN152" s="431"/>
      <c r="AO152" s="431"/>
      <c r="AP152" s="431"/>
      <c r="AQ152" s="431"/>
      <c r="AR152" s="431"/>
      <c r="AS152" s="136"/>
    </row>
    <row r="153" spans="1:45" s="33" customFormat="1" ht="15.75" customHeight="1">
      <c r="A153" s="436" t="s">
        <v>234</v>
      </c>
      <c r="B153" s="436"/>
      <c r="C153" s="436"/>
      <c r="D153" s="436"/>
      <c r="E153" s="436"/>
      <c r="F153" s="436"/>
      <c r="G153" s="436"/>
      <c r="H153" s="436"/>
      <c r="I153" s="436"/>
      <c r="J153" s="436"/>
      <c r="K153" s="436"/>
      <c r="L153" s="436"/>
      <c r="M153" s="436"/>
      <c r="N153" s="436"/>
      <c r="O153" s="436"/>
      <c r="P153" s="436"/>
      <c r="Q153" s="436"/>
      <c r="R153" s="436"/>
      <c r="S153" s="436"/>
      <c r="T153" s="436"/>
      <c r="U153" s="436"/>
      <c r="V153" s="436"/>
      <c r="W153" s="436"/>
      <c r="X153" s="436"/>
      <c r="Y153" s="436"/>
      <c r="Z153" s="436"/>
      <c r="AA153" s="436"/>
      <c r="AB153" s="436"/>
      <c r="AC153" s="436"/>
      <c r="AD153" s="436"/>
      <c r="AE153" s="436"/>
      <c r="AF153" s="436"/>
      <c r="AG153" s="436"/>
      <c r="AH153" s="436"/>
      <c r="AI153" s="436"/>
      <c r="AJ153" s="436"/>
      <c r="AK153" s="436"/>
      <c r="AL153" s="436"/>
      <c r="AM153" s="436"/>
      <c r="AN153" s="267"/>
      <c r="AO153" s="268"/>
      <c r="AP153" s="268"/>
      <c r="AQ153" s="268"/>
      <c r="AR153" s="268"/>
      <c r="AS153" s="269"/>
    </row>
    <row r="154" spans="1:45" s="33" customFormat="1" ht="15.75" customHeight="1">
      <c r="A154" s="436" t="s">
        <v>261</v>
      </c>
      <c r="B154" s="436"/>
      <c r="C154" s="436"/>
      <c r="D154" s="436"/>
      <c r="E154" s="436"/>
      <c r="F154" s="436"/>
      <c r="G154" s="436"/>
      <c r="H154" s="436"/>
      <c r="I154" s="436"/>
      <c r="J154" s="436"/>
      <c r="K154" s="436"/>
      <c r="L154" s="436"/>
      <c r="M154" s="436"/>
      <c r="N154" s="436"/>
      <c r="O154" s="436"/>
      <c r="P154" s="436"/>
      <c r="Q154" s="436"/>
      <c r="R154" s="436"/>
      <c r="S154" s="436"/>
      <c r="T154" s="436"/>
      <c r="U154" s="436"/>
      <c r="V154" s="436"/>
      <c r="W154" s="436"/>
      <c r="X154" s="436"/>
      <c r="Y154" s="436"/>
      <c r="Z154" s="436"/>
      <c r="AA154" s="436"/>
      <c r="AB154" s="436"/>
      <c r="AC154" s="436"/>
      <c r="AD154" s="436"/>
      <c r="AE154" s="436"/>
      <c r="AF154" s="436"/>
      <c r="AG154" s="436"/>
      <c r="AH154" s="436"/>
      <c r="AI154" s="436"/>
      <c r="AJ154" s="436"/>
      <c r="AK154" s="436"/>
      <c r="AL154" s="436"/>
      <c r="AM154" s="436"/>
      <c r="AN154" s="267"/>
      <c r="AO154" s="268"/>
      <c r="AP154" s="268"/>
      <c r="AQ154" s="268"/>
      <c r="AR154" s="268"/>
      <c r="AS154" s="270"/>
    </row>
    <row r="155" spans="1:45" s="33" customFormat="1" ht="15.75" customHeight="1" thickBot="1">
      <c r="A155" s="438"/>
      <c r="B155" s="438"/>
      <c r="C155" s="438"/>
      <c r="D155" s="438"/>
      <c r="E155" s="438"/>
      <c r="F155" s="438"/>
      <c r="G155" s="438"/>
      <c r="H155" s="438"/>
      <c r="I155" s="438"/>
      <c r="J155" s="438"/>
      <c r="K155" s="438"/>
      <c r="L155" s="438"/>
      <c r="M155" s="438"/>
      <c r="N155" s="438"/>
      <c r="O155" s="438"/>
      <c r="P155" s="438"/>
      <c r="Q155" s="438"/>
      <c r="R155" s="438"/>
      <c r="S155" s="438"/>
      <c r="T155" s="438"/>
      <c r="U155" s="438"/>
      <c r="V155" s="438"/>
      <c r="W155" s="438"/>
      <c r="X155" s="438"/>
      <c r="Y155" s="438"/>
      <c r="Z155" s="438"/>
      <c r="AA155" s="438"/>
      <c r="AB155" s="438"/>
      <c r="AC155" s="438"/>
      <c r="AD155" s="438"/>
      <c r="AE155" s="438"/>
      <c r="AF155" s="438"/>
      <c r="AG155" s="438"/>
      <c r="AH155" s="438"/>
      <c r="AI155" s="438"/>
      <c r="AJ155" s="438"/>
      <c r="AK155" s="438"/>
      <c r="AL155" s="438"/>
      <c r="AM155" s="438"/>
      <c r="AN155" s="256"/>
      <c r="AO155" s="257"/>
      <c r="AP155" s="257"/>
      <c r="AQ155" s="257"/>
      <c r="AR155" s="257"/>
      <c r="AS155" s="258"/>
    </row>
    <row r="156" spans="1:45" s="33" customFormat="1" ht="15.75" customHeight="1">
      <c r="A156" s="57"/>
      <c r="B156" s="58"/>
      <c r="C156" s="58"/>
      <c r="I156" s="64"/>
      <c r="U156" s="64"/>
      <c r="AA156" s="64"/>
      <c r="AG156" s="64"/>
      <c r="AM156" s="64"/>
    </row>
    <row r="157" spans="1:45" s="33" customFormat="1" ht="15.75" customHeight="1">
      <c r="A157" s="57"/>
      <c r="B157" s="58"/>
      <c r="C157" s="58"/>
      <c r="I157" s="64"/>
      <c r="U157" s="64"/>
      <c r="AA157" s="64"/>
      <c r="AG157" s="64"/>
      <c r="AM157" s="64"/>
    </row>
    <row r="158" spans="1:45" s="33" customFormat="1" ht="15.75" customHeight="1">
      <c r="A158" s="57"/>
      <c r="B158" s="58"/>
      <c r="C158" s="58"/>
      <c r="I158" s="64"/>
      <c r="U158" s="64"/>
      <c r="AA158" s="64"/>
      <c r="AG158" s="64"/>
      <c r="AM158" s="64"/>
    </row>
    <row r="159" spans="1:45" s="33" customFormat="1" ht="15.75" customHeight="1">
      <c r="A159" s="57"/>
      <c r="B159" s="58"/>
      <c r="C159" s="58"/>
      <c r="I159" s="64"/>
      <c r="U159" s="64"/>
      <c r="AA159" s="64"/>
      <c r="AG159" s="64"/>
      <c r="AM159" s="64"/>
    </row>
    <row r="160" spans="1:45" s="33" customFormat="1" ht="15.75" customHeight="1">
      <c r="A160" s="57"/>
      <c r="B160" s="58"/>
      <c r="C160" s="58"/>
      <c r="I160" s="64"/>
      <c r="U160" s="64"/>
      <c r="AA160" s="64"/>
      <c r="AG160" s="64"/>
      <c r="AM160" s="64"/>
    </row>
    <row r="161" spans="1:39" s="33" customFormat="1" ht="15.75" customHeight="1">
      <c r="A161" s="57"/>
      <c r="B161" s="58"/>
      <c r="C161" s="58"/>
      <c r="I161" s="64"/>
      <c r="U161" s="64"/>
      <c r="AA161" s="64"/>
      <c r="AG161" s="64"/>
      <c r="AM161" s="64"/>
    </row>
    <row r="162" spans="1:39" s="33" customFormat="1" ht="15.75" customHeight="1">
      <c r="A162" s="57"/>
      <c r="B162" s="58"/>
      <c r="C162" s="58"/>
      <c r="I162" s="64"/>
      <c r="U162" s="64"/>
      <c r="AA162" s="64"/>
      <c r="AG162" s="64"/>
      <c r="AM162" s="64"/>
    </row>
    <row r="163" spans="1:39" s="33" customFormat="1" ht="15.75" customHeight="1">
      <c r="A163" s="57"/>
      <c r="B163" s="58"/>
      <c r="C163" s="58"/>
      <c r="I163" s="64"/>
      <c r="U163" s="64"/>
      <c r="AA163" s="64"/>
      <c r="AG163" s="64"/>
      <c r="AM163" s="64"/>
    </row>
    <row r="164" spans="1:39" s="33" customFormat="1" ht="15.75" customHeight="1">
      <c r="A164" s="57"/>
      <c r="B164" s="58"/>
      <c r="C164" s="58"/>
      <c r="I164" s="64"/>
      <c r="U164" s="64"/>
      <c r="AA164" s="64"/>
      <c r="AG164" s="64"/>
      <c r="AM164" s="64"/>
    </row>
    <row r="165" spans="1:39" s="33" customFormat="1" ht="15.75" customHeight="1">
      <c r="A165" s="57"/>
      <c r="B165" s="58"/>
      <c r="C165" s="58"/>
      <c r="I165" s="64"/>
      <c r="U165" s="64"/>
      <c r="AA165" s="64"/>
      <c r="AG165" s="64"/>
      <c r="AM165" s="64"/>
    </row>
    <row r="166" spans="1:39" s="33" customFormat="1" ht="15.75" customHeight="1">
      <c r="A166" s="57"/>
      <c r="B166" s="58"/>
      <c r="C166" s="58"/>
      <c r="I166" s="64"/>
      <c r="U166" s="64"/>
      <c r="AA166" s="64"/>
      <c r="AG166" s="64"/>
      <c r="AM166" s="64"/>
    </row>
    <row r="167" spans="1:39" s="33" customFormat="1" ht="15.75" customHeight="1">
      <c r="A167" s="57"/>
      <c r="B167" s="58"/>
      <c r="C167" s="58"/>
      <c r="I167" s="64"/>
      <c r="U167" s="64"/>
      <c r="AA167" s="64"/>
      <c r="AG167" s="64"/>
      <c r="AM167" s="64"/>
    </row>
    <row r="168" spans="1:39" s="33" customFormat="1" ht="15.75" customHeight="1">
      <c r="A168" s="57"/>
      <c r="B168" s="58"/>
      <c r="C168" s="58"/>
      <c r="I168" s="64"/>
      <c r="U168" s="64"/>
      <c r="AA168" s="64"/>
      <c r="AG168" s="64"/>
      <c r="AM168" s="64"/>
    </row>
    <row r="169" spans="1:39" s="33" customFormat="1" ht="15.75" customHeight="1">
      <c r="A169" s="57"/>
      <c r="B169" s="58"/>
      <c r="C169" s="58"/>
      <c r="I169" s="64"/>
      <c r="U169" s="64"/>
      <c r="AA169" s="64"/>
      <c r="AG169" s="64"/>
      <c r="AM169" s="64"/>
    </row>
    <row r="170" spans="1:39" s="33" customFormat="1" ht="15.75" customHeight="1">
      <c r="A170" s="57"/>
      <c r="B170" s="58"/>
      <c r="C170" s="58"/>
      <c r="I170" s="64"/>
      <c r="U170" s="64"/>
      <c r="AA170" s="64"/>
      <c r="AG170" s="64"/>
      <c r="AM170" s="64"/>
    </row>
    <row r="171" spans="1:39" s="33" customFormat="1" ht="15.75" customHeight="1">
      <c r="A171" s="57"/>
      <c r="B171" s="58"/>
      <c r="C171" s="58"/>
      <c r="I171" s="64"/>
      <c r="U171" s="64"/>
      <c r="AA171" s="64"/>
      <c r="AG171" s="64"/>
      <c r="AM171" s="64"/>
    </row>
    <row r="172" spans="1:39" s="33" customFormat="1" ht="15.75" customHeight="1">
      <c r="A172" s="57"/>
      <c r="B172" s="58"/>
      <c r="C172" s="58"/>
      <c r="I172" s="64"/>
      <c r="U172" s="64"/>
      <c r="AA172" s="64"/>
      <c r="AG172" s="64"/>
      <c r="AM172" s="64"/>
    </row>
    <row r="173" spans="1:39" s="33" customFormat="1" ht="15.75" customHeight="1">
      <c r="A173" s="57"/>
      <c r="B173" s="58"/>
      <c r="C173" s="58"/>
      <c r="I173" s="64"/>
      <c r="U173" s="64"/>
      <c r="AA173" s="64"/>
      <c r="AG173" s="64"/>
      <c r="AM173" s="64"/>
    </row>
    <row r="174" spans="1:39" s="33" customFormat="1" ht="15.75" customHeight="1">
      <c r="A174" s="57"/>
      <c r="B174" s="58"/>
      <c r="C174" s="58"/>
      <c r="I174" s="64"/>
      <c r="U174" s="64"/>
      <c r="AA174" s="64"/>
      <c r="AG174" s="64"/>
      <c r="AM174" s="64"/>
    </row>
    <row r="175" spans="1:39" s="33" customFormat="1" ht="15.75" customHeight="1">
      <c r="A175" s="57"/>
      <c r="B175" s="58"/>
      <c r="C175" s="58"/>
      <c r="I175" s="64"/>
      <c r="U175" s="64"/>
      <c r="AA175" s="64"/>
      <c r="AG175" s="64"/>
      <c r="AM175" s="64"/>
    </row>
    <row r="176" spans="1:39" s="33" customFormat="1" ht="15.75" customHeight="1">
      <c r="A176" s="57"/>
      <c r="B176" s="58"/>
      <c r="C176" s="58"/>
      <c r="I176" s="64"/>
      <c r="U176" s="64"/>
      <c r="AA176" s="64"/>
      <c r="AG176" s="64"/>
      <c r="AM176" s="64"/>
    </row>
    <row r="177" spans="1:39" s="33" customFormat="1" ht="15.75" customHeight="1">
      <c r="A177" s="57"/>
      <c r="B177" s="58"/>
      <c r="C177" s="58"/>
      <c r="I177" s="64"/>
      <c r="U177" s="64"/>
      <c r="AA177" s="64"/>
      <c r="AG177" s="64"/>
      <c r="AM177" s="64"/>
    </row>
    <row r="178" spans="1:39" s="33" customFormat="1" ht="15.75" customHeight="1">
      <c r="A178" s="57"/>
      <c r="B178" s="58"/>
      <c r="C178" s="58"/>
      <c r="I178" s="64"/>
      <c r="U178" s="64"/>
      <c r="AA178" s="64"/>
      <c r="AG178" s="64"/>
      <c r="AM178" s="64"/>
    </row>
    <row r="179" spans="1:39" s="33" customFormat="1" ht="15.75" customHeight="1">
      <c r="A179" s="57"/>
      <c r="B179" s="58"/>
      <c r="C179" s="58"/>
      <c r="I179" s="64"/>
      <c r="U179" s="64"/>
      <c r="AA179" s="64"/>
      <c r="AG179" s="64"/>
      <c r="AM179" s="64"/>
    </row>
    <row r="180" spans="1:39" s="33" customFormat="1" ht="15.75" customHeight="1">
      <c r="A180" s="57"/>
      <c r="B180" s="58"/>
      <c r="C180" s="58"/>
      <c r="I180" s="64"/>
      <c r="U180" s="64"/>
      <c r="AA180" s="64"/>
      <c r="AG180" s="64"/>
      <c r="AM180" s="64"/>
    </row>
    <row r="181" spans="1:39" s="33" customFormat="1" ht="15.75" customHeight="1">
      <c r="A181" s="57"/>
      <c r="B181" s="58"/>
      <c r="C181" s="58"/>
      <c r="I181" s="64"/>
      <c r="U181" s="64"/>
      <c r="AA181" s="64"/>
      <c r="AG181" s="64"/>
      <c r="AM181" s="64"/>
    </row>
    <row r="182" spans="1:39" s="33" customFormat="1" ht="15.75" customHeight="1">
      <c r="A182" s="57"/>
      <c r="B182" s="58"/>
      <c r="C182" s="58"/>
      <c r="I182" s="64"/>
      <c r="U182" s="64"/>
      <c r="AA182" s="64"/>
      <c r="AG182" s="64"/>
      <c r="AM182" s="64"/>
    </row>
    <row r="183" spans="1:39" s="33" customFormat="1" ht="15.75" customHeight="1">
      <c r="A183" s="57"/>
      <c r="B183" s="58"/>
      <c r="C183" s="58"/>
      <c r="I183" s="64"/>
      <c r="U183" s="64"/>
      <c r="AA183" s="64"/>
      <c r="AG183" s="64"/>
      <c r="AM183" s="64"/>
    </row>
    <row r="184" spans="1:39" s="33" customFormat="1" ht="15.75" customHeight="1">
      <c r="A184" s="57"/>
      <c r="B184" s="58"/>
      <c r="C184" s="58"/>
      <c r="I184" s="64"/>
      <c r="U184" s="64"/>
      <c r="AA184" s="64"/>
      <c r="AG184" s="64"/>
      <c r="AM184" s="64"/>
    </row>
    <row r="185" spans="1:39" s="33" customFormat="1" ht="15.75" customHeight="1">
      <c r="A185" s="57"/>
      <c r="B185" s="58"/>
      <c r="C185" s="58"/>
      <c r="I185" s="64"/>
      <c r="U185" s="64"/>
      <c r="AA185" s="64"/>
      <c r="AG185" s="64"/>
      <c r="AM185" s="64"/>
    </row>
    <row r="186" spans="1:39" s="33" customFormat="1" ht="15.75" customHeight="1">
      <c r="A186" s="57"/>
      <c r="B186" s="58"/>
      <c r="C186" s="58"/>
      <c r="I186" s="64"/>
      <c r="U186" s="64"/>
      <c r="AA186" s="64"/>
      <c r="AG186" s="64"/>
      <c r="AM186" s="64"/>
    </row>
    <row r="187" spans="1:39" s="33" customFormat="1" ht="15.75" customHeight="1">
      <c r="A187" s="57"/>
      <c r="B187" s="58"/>
      <c r="C187" s="58"/>
      <c r="I187" s="64"/>
      <c r="U187" s="64"/>
      <c r="AA187" s="64"/>
      <c r="AG187" s="64"/>
      <c r="AM187" s="64"/>
    </row>
    <row r="188" spans="1:39" s="33" customFormat="1" ht="15.75" customHeight="1">
      <c r="A188" s="57"/>
      <c r="B188" s="58"/>
      <c r="C188" s="58"/>
      <c r="I188" s="64"/>
      <c r="U188" s="64"/>
      <c r="AA188" s="64"/>
      <c r="AG188" s="64"/>
      <c r="AM188" s="64"/>
    </row>
    <row r="189" spans="1:39" s="33" customFormat="1" ht="15.75" customHeight="1">
      <c r="A189" s="57"/>
      <c r="B189" s="58"/>
      <c r="C189" s="58"/>
      <c r="I189" s="64"/>
      <c r="U189" s="64"/>
      <c r="AA189" s="64"/>
      <c r="AG189" s="64"/>
      <c r="AM189" s="64"/>
    </row>
    <row r="190" spans="1:39" s="33" customFormat="1" ht="15.75" customHeight="1">
      <c r="A190" s="57"/>
      <c r="B190" s="58"/>
      <c r="C190" s="58"/>
      <c r="I190" s="64"/>
      <c r="U190" s="64"/>
      <c r="AA190" s="64"/>
      <c r="AG190" s="64"/>
      <c r="AM190" s="64"/>
    </row>
    <row r="191" spans="1:39" s="33" customFormat="1" ht="15.75" customHeight="1">
      <c r="A191" s="57"/>
      <c r="B191" s="58"/>
      <c r="C191" s="58"/>
      <c r="I191" s="64"/>
      <c r="U191" s="64"/>
      <c r="AA191" s="64"/>
      <c r="AG191" s="64"/>
      <c r="AM191" s="64"/>
    </row>
    <row r="192" spans="1:39" s="33" customFormat="1" ht="15.75" customHeight="1">
      <c r="A192" s="57"/>
      <c r="B192" s="58"/>
      <c r="C192" s="58"/>
      <c r="I192" s="64"/>
      <c r="U192" s="64"/>
      <c r="AA192" s="64"/>
      <c r="AG192" s="64"/>
      <c r="AM192" s="64"/>
    </row>
    <row r="193" spans="1:39" s="33" customFormat="1" ht="15.75" customHeight="1">
      <c r="A193" s="57"/>
      <c r="B193" s="58"/>
      <c r="C193" s="58"/>
      <c r="I193" s="64"/>
      <c r="U193" s="64"/>
      <c r="AA193" s="64"/>
      <c r="AG193" s="64"/>
      <c r="AM193" s="64"/>
    </row>
    <row r="194" spans="1:39" s="33" customFormat="1" ht="15.75" customHeight="1">
      <c r="A194" s="57"/>
      <c r="B194" s="58"/>
      <c r="C194" s="58"/>
      <c r="I194" s="64"/>
      <c r="U194" s="64"/>
      <c r="AA194" s="64"/>
      <c r="AG194" s="64"/>
      <c r="AM194" s="64"/>
    </row>
    <row r="195" spans="1:39" s="33" customFormat="1" ht="15.75" customHeight="1">
      <c r="A195" s="57"/>
      <c r="B195" s="58"/>
      <c r="C195" s="58"/>
      <c r="I195" s="64"/>
      <c r="U195" s="64"/>
      <c r="AA195" s="64"/>
      <c r="AG195" s="64"/>
      <c r="AM195" s="64"/>
    </row>
    <row r="196" spans="1:39" s="33" customFormat="1" ht="15.75" customHeight="1">
      <c r="A196" s="57"/>
      <c r="B196" s="58"/>
      <c r="C196" s="58"/>
      <c r="I196" s="64"/>
      <c r="U196" s="64"/>
      <c r="AA196" s="64"/>
      <c r="AG196" s="64"/>
      <c r="AM196" s="64"/>
    </row>
    <row r="197" spans="1:39" s="33" customFormat="1" ht="15.75" customHeight="1">
      <c r="A197" s="57"/>
      <c r="B197" s="58"/>
      <c r="C197" s="58"/>
      <c r="I197" s="64"/>
      <c r="U197" s="64"/>
      <c r="AA197" s="64"/>
      <c r="AG197" s="64"/>
      <c r="AM197" s="64"/>
    </row>
    <row r="198" spans="1:39" s="33" customFormat="1" ht="15.75" customHeight="1">
      <c r="A198" s="57"/>
      <c r="B198" s="58"/>
      <c r="C198" s="58"/>
      <c r="I198" s="64"/>
      <c r="U198" s="64"/>
      <c r="AA198" s="64"/>
      <c r="AG198" s="64"/>
      <c r="AM198" s="64"/>
    </row>
    <row r="199" spans="1:39" s="33" customFormat="1" ht="15.75" customHeight="1">
      <c r="A199" s="57"/>
      <c r="B199" s="58"/>
      <c r="C199" s="58"/>
      <c r="I199" s="64"/>
      <c r="U199" s="64"/>
      <c r="AA199" s="64"/>
      <c r="AG199" s="64"/>
      <c r="AM199" s="64"/>
    </row>
    <row r="200" spans="1:39" s="33" customFormat="1" ht="15.75" customHeight="1">
      <c r="A200" s="57"/>
      <c r="B200" s="58"/>
      <c r="C200" s="58"/>
      <c r="I200" s="64"/>
      <c r="U200" s="64"/>
      <c r="AA200" s="64"/>
      <c r="AG200" s="64"/>
      <c r="AM200" s="64"/>
    </row>
    <row r="201" spans="1:39" s="33" customFormat="1" ht="15.75" customHeight="1">
      <c r="A201" s="57"/>
      <c r="B201" s="58"/>
      <c r="C201" s="58"/>
      <c r="I201" s="64"/>
      <c r="U201" s="64"/>
      <c r="AA201" s="64"/>
      <c r="AG201" s="64"/>
      <c r="AM201" s="64"/>
    </row>
    <row r="202" spans="1:39" s="33" customFormat="1" ht="15.75" customHeight="1">
      <c r="A202" s="57"/>
      <c r="B202" s="58"/>
      <c r="C202" s="58"/>
      <c r="I202" s="64"/>
      <c r="U202" s="64"/>
      <c r="AA202" s="64"/>
      <c r="AG202" s="64"/>
      <c r="AM202" s="64"/>
    </row>
    <row r="203" spans="1:39" s="33" customFormat="1" ht="15.75" customHeight="1">
      <c r="A203" s="57"/>
      <c r="B203" s="58"/>
      <c r="C203" s="58"/>
      <c r="I203" s="64"/>
      <c r="U203" s="64"/>
      <c r="AA203" s="64"/>
      <c r="AG203" s="64"/>
      <c r="AM203" s="64"/>
    </row>
    <row r="204" spans="1:39" s="33" customFormat="1" ht="15.75" customHeight="1">
      <c r="A204" s="57"/>
      <c r="B204" s="58"/>
      <c r="C204" s="58"/>
      <c r="I204" s="64"/>
      <c r="U204" s="64"/>
      <c r="AA204" s="64"/>
      <c r="AG204" s="64"/>
      <c r="AM204" s="64"/>
    </row>
    <row r="205" spans="1:39" s="33" customFormat="1" ht="15.75" customHeight="1">
      <c r="A205" s="57"/>
      <c r="B205" s="58"/>
      <c r="C205" s="58"/>
      <c r="I205" s="64"/>
      <c r="U205" s="64"/>
      <c r="AA205" s="64"/>
      <c r="AG205" s="64"/>
      <c r="AM205" s="64"/>
    </row>
    <row r="206" spans="1:39" s="33" customFormat="1" ht="15.75" customHeight="1">
      <c r="A206" s="57"/>
      <c r="B206" s="58"/>
      <c r="C206" s="58"/>
      <c r="I206" s="64"/>
      <c r="U206" s="64"/>
      <c r="AA206" s="64"/>
      <c r="AG206" s="64"/>
      <c r="AM206" s="64"/>
    </row>
    <row r="207" spans="1:39" s="33" customFormat="1" ht="15.75" customHeight="1">
      <c r="A207" s="57"/>
      <c r="B207" s="58"/>
      <c r="C207" s="58"/>
      <c r="I207" s="64"/>
      <c r="U207" s="64"/>
      <c r="AA207" s="64"/>
      <c r="AG207" s="64"/>
      <c r="AM207" s="64"/>
    </row>
    <row r="208" spans="1:39" s="33" customFormat="1" ht="15.75" customHeight="1">
      <c r="A208" s="57"/>
      <c r="B208" s="58"/>
      <c r="C208" s="58"/>
      <c r="I208" s="64"/>
      <c r="U208" s="64"/>
      <c r="AA208" s="64"/>
      <c r="AG208" s="64"/>
      <c r="AM208" s="64"/>
    </row>
    <row r="209" spans="1:39" s="33" customFormat="1" ht="15.75" customHeight="1">
      <c r="A209" s="57"/>
      <c r="B209" s="58"/>
      <c r="C209" s="58"/>
      <c r="I209" s="64"/>
      <c r="U209" s="64"/>
      <c r="AA209" s="64"/>
      <c r="AG209" s="64"/>
      <c r="AM209" s="64"/>
    </row>
    <row r="210" spans="1:39" s="33" customFormat="1" ht="15.75" customHeight="1">
      <c r="A210" s="57"/>
      <c r="B210" s="58"/>
      <c r="C210" s="58"/>
      <c r="I210" s="64"/>
      <c r="U210" s="64"/>
      <c r="AA210" s="64"/>
      <c r="AG210" s="64"/>
      <c r="AM210" s="64"/>
    </row>
    <row r="211" spans="1:39" s="33" customFormat="1" ht="15.75" customHeight="1">
      <c r="A211" s="57"/>
      <c r="B211" s="58"/>
      <c r="C211" s="58"/>
      <c r="I211" s="64"/>
      <c r="U211" s="64"/>
      <c r="AA211" s="64"/>
      <c r="AG211" s="64"/>
      <c r="AM211" s="64"/>
    </row>
    <row r="212" spans="1:39" s="33" customFormat="1" ht="15.75" customHeight="1">
      <c r="A212" s="57"/>
      <c r="B212" s="58"/>
      <c r="C212" s="58"/>
      <c r="I212" s="64"/>
      <c r="U212" s="64"/>
      <c r="AA212" s="64"/>
      <c r="AG212" s="64"/>
      <c r="AM212" s="64"/>
    </row>
    <row r="213" spans="1:39" s="33" customFormat="1" ht="15.75" customHeight="1">
      <c r="A213" s="57"/>
      <c r="B213" s="58"/>
      <c r="C213" s="58"/>
      <c r="I213" s="64"/>
      <c r="U213" s="64"/>
      <c r="AA213" s="64"/>
      <c r="AG213" s="64"/>
      <c r="AM213" s="64"/>
    </row>
    <row r="214" spans="1:39" s="33" customFormat="1" ht="15.75" customHeight="1">
      <c r="A214" s="57"/>
      <c r="B214" s="58"/>
      <c r="C214" s="58"/>
      <c r="I214" s="64"/>
      <c r="U214" s="64"/>
      <c r="AA214" s="64"/>
      <c r="AG214" s="64"/>
      <c r="AM214" s="64"/>
    </row>
    <row r="215" spans="1:39" s="33" customFormat="1" ht="15.75" customHeight="1">
      <c r="A215" s="57"/>
      <c r="B215" s="58"/>
      <c r="C215" s="58"/>
      <c r="I215" s="64"/>
      <c r="U215" s="64"/>
      <c r="AA215" s="64"/>
      <c r="AG215" s="64"/>
      <c r="AM215" s="64"/>
    </row>
    <row r="216" spans="1:39" s="33" customFormat="1" ht="15.75" customHeight="1">
      <c r="A216" s="57"/>
      <c r="B216" s="58"/>
      <c r="C216" s="58"/>
      <c r="I216" s="64"/>
      <c r="U216" s="64"/>
      <c r="AA216" s="64"/>
      <c r="AG216" s="64"/>
      <c r="AM216" s="64"/>
    </row>
    <row r="217" spans="1:39" s="33" customFormat="1" ht="15.75" customHeight="1">
      <c r="A217" s="57"/>
      <c r="B217" s="58"/>
      <c r="C217" s="58"/>
      <c r="I217" s="64"/>
      <c r="U217" s="64"/>
      <c r="AA217" s="64"/>
      <c r="AG217" s="64"/>
      <c r="AM217" s="64"/>
    </row>
    <row r="218" spans="1:39" s="33" customFormat="1" ht="15.75" customHeight="1">
      <c r="A218" s="57"/>
      <c r="B218" s="58"/>
      <c r="C218" s="58"/>
      <c r="I218" s="64"/>
      <c r="U218" s="64"/>
      <c r="AA218" s="64"/>
      <c r="AG218" s="64"/>
      <c r="AM218" s="64"/>
    </row>
    <row r="219" spans="1:39" s="33" customFormat="1" ht="15.75" customHeight="1">
      <c r="A219" s="57"/>
      <c r="B219" s="59"/>
      <c r="C219" s="59"/>
      <c r="I219" s="64"/>
      <c r="U219" s="64"/>
      <c r="AA219" s="64"/>
      <c r="AG219" s="64"/>
      <c r="AM219" s="64"/>
    </row>
    <row r="220" spans="1:39" s="33" customFormat="1" ht="15.75" customHeight="1">
      <c r="A220" s="57"/>
      <c r="B220" s="59"/>
      <c r="C220" s="59"/>
      <c r="I220" s="64"/>
      <c r="U220" s="64"/>
      <c r="AA220" s="64"/>
      <c r="AG220" s="64"/>
      <c r="AM220" s="64"/>
    </row>
    <row r="221" spans="1:39" s="33" customFormat="1" ht="15.75" customHeight="1">
      <c r="A221" s="57"/>
      <c r="B221" s="59"/>
      <c r="C221" s="59"/>
      <c r="I221" s="64"/>
      <c r="U221" s="64"/>
      <c r="AA221" s="64"/>
      <c r="AG221" s="64"/>
      <c r="AM221" s="64"/>
    </row>
    <row r="222" spans="1:39" s="33" customFormat="1" ht="15.75" customHeight="1">
      <c r="A222" s="57"/>
      <c r="B222" s="59"/>
      <c r="C222" s="59"/>
      <c r="I222" s="64"/>
      <c r="U222" s="64"/>
      <c r="AA222" s="64"/>
      <c r="AG222" s="64"/>
      <c r="AM222" s="64"/>
    </row>
    <row r="223" spans="1:39" s="33" customFormat="1" ht="15.75" customHeight="1">
      <c r="A223" s="57"/>
      <c r="B223" s="59"/>
      <c r="C223" s="59"/>
      <c r="I223" s="64"/>
      <c r="U223" s="64"/>
      <c r="AA223" s="64"/>
      <c r="AG223" s="64"/>
      <c r="AM223" s="64"/>
    </row>
    <row r="224" spans="1:39" s="33" customFormat="1" ht="15.75" customHeight="1">
      <c r="A224" s="57"/>
      <c r="B224" s="59"/>
      <c r="C224" s="59"/>
      <c r="I224" s="64"/>
      <c r="U224" s="64"/>
      <c r="AA224" s="64"/>
      <c r="AG224" s="64"/>
      <c r="AM224" s="64"/>
    </row>
    <row r="225" spans="1:39" s="33" customFormat="1" ht="15.75" customHeight="1">
      <c r="A225" s="57"/>
      <c r="B225" s="59"/>
      <c r="C225" s="59"/>
      <c r="I225" s="64"/>
      <c r="U225" s="64"/>
      <c r="AA225" s="64"/>
      <c r="AG225" s="64"/>
      <c r="AM225" s="64"/>
    </row>
    <row r="226" spans="1:39" s="33" customFormat="1" ht="15.75" customHeight="1">
      <c r="A226" s="57"/>
      <c r="B226" s="59"/>
      <c r="C226" s="59"/>
      <c r="I226" s="64"/>
      <c r="U226" s="64"/>
      <c r="AA226" s="64"/>
      <c r="AG226" s="64"/>
      <c r="AM226" s="64"/>
    </row>
    <row r="227" spans="1:39" s="33" customFormat="1" ht="15.75" customHeight="1">
      <c r="A227" s="57"/>
      <c r="B227" s="59"/>
      <c r="C227" s="59"/>
      <c r="I227" s="64"/>
      <c r="U227" s="64"/>
      <c r="AA227" s="64"/>
      <c r="AG227" s="64"/>
      <c r="AM227" s="64"/>
    </row>
    <row r="228" spans="1:39" ht="15.75" customHeight="1">
      <c r="A228" s="60"/>
      <c r="B228" s="61"/>
      <c r="C228" s="61"/>
    </row>
    <row r="229" spans="1:39" ht="15.75" customHeight="1">
      <c r="A229" s="60"/>
      <c r="B229" s="61"/>
      <c r="C229" s="61"/>
    </row>
    <row r="230" spans="1:39" ht="15.75" customHeight="1">
      <c r="A230" s="60"/>
      <c r="B230" s="61"/>
      <c r="C230" s="61"/>
    </row>
    <row r="231" spans="1:39" ht="15.75" customHeight="1">
      <c r="A231" s="60"/>
      <c r="B231" s="61"/>
      <c r="C231" s="61"/>
    </row>
    <row r="232" spans="1:39" ht="15.75" customHeight="1">
      <c r="A232" s="60"/>
      <c r="B232" s="61"/>
      <c r="C232" s="61"/>
    </row>
    <row r="233" spans="1:39" ht="15.75" customHeight="1">
      <c r="A233" s="60"/>
      <c r="B233" s="61"/>
      <c r="C233" s="61"/>
    </row>
    <row r="234" spans="1:39" ht="15.75" customHeight="1">
      <c r="A234" s="60"/>
      <c r="B234" s="61"/>
      <c r="C234" s="61"/>
    </row>
    <row r="235" spans="1:39" ht="15.75" customHeight="1">
      <c r="A235" s="60"/>
      <c r="B235" s="61"/>
      <c r="C235" s="61"/>
    </row>
    <row r="236" spans="1:39" ht="15.75" customHeight="1">
      <c r="A236" s="60"/>
      <c r="B236" s="61"/>
      <c r="C236" s="61"/>
    </row>
    <row r="237" spans="1:39" ht="15.75" customHeight="1">
      <c r="A237" s="60"/>
      <c r="B237" s="61"/>
      <c r="C237" s="61"/>
    </row>
    <row r="238" spans="1:39" ht="15.75" customHeight="1">
      <c r="A238" s="60"/>
      <c r="B238" s="61"/>
      <c r="C238" s="61"/>
    </row>
    <row r="239" spans="1:39" ht="15.75" customHeight="1">
      <c r="A239" s="60"/>
      <c r="B239" s="61"/>
      <c r="C239" s="61"/>
    </row>
    <row r="240" spans="1:39" ht="15.75" customHeight="1">
      <c r="A240" s="60"/>
      <c r="B240" s="61"/>
      <c r="C240" s="61"/>
    </row>
    <row r="241" spans="1:3" ht="15.75" customHeight="1">
      <c r="A241" s="60"/>
      <c r="B241" s="61"/>
      <c r="C241" s="61"/>
    </row>
    <row r="242" spans="1:3" ht="15.75" customHeight="1">
      <c r="A242" s="60"/>
      <c r="B242" s="61"/>
      <c r="C242" s="61"/>
    </row>
    <row r="243" spans="1:3" ht="15.75" customHeight="1">
      <c r="A243" s="60"/>
      <c r="B243" s="61"/>
      <c r="C243" s="61"/>
    </row>
    <row r="244" spans="1:3" ht="15.75" customHeight="1">
      <c r="A244" s="60"/>
      <c r="B244" s="61"/>
      <c r="C244" s="61"/>
    </row>
    <row r="245" spans="1:3" ht="15.75" customHeight="1">
      <c r="A245" s="60"/>
      <c r="B245" s="61"/>
      <c r="C245" s="61"/>
    </row>
    <row r="246" spans="1:3" ht="15.75" customHeight="1">
      <c r="A246" s="60"/>
      <c r="B246" s="61"/>
      <c r="C246" s="61"/>
    </row>
    <row r="247" spans="1:3" ht="15.75" customHeight="1">
      <c r="A247" s="60"/>
      <c r="B247" s="61"/>
      <c r="C247" s="61"/>
    </row>
    <row r="248" spans="1:3" ht="15.75" customHeight="1">
      <c r="A248" s="60"/>
      <c r="B248" s="61"/>
      <c r="C248" s="61"/>
    </row>
    <row r="249" spans="1:3" ht="15.75" customHeight="1">
      <c r="A249" s="60"/>
      <c r="B249" s="61"/>
      <c r="C249" s="61"/>
    </row>
    <row r="250" spans="1:3" ht="15.75" customHeight="1">
      <c r="A250" s="60"/>
      <c r="B250" s="61"/>
      <c r="C250" s="61"/>
    </row>
    <row r="251" spans="1:3" ht="15.75" customHeight="1">
      <c r="A251" s="60"/>
      <c r="B251" s="61"/>
      <c r="C251" s="61"/>
    </row>
    <row r="252" spans="1:3" ht="15.75" customHeight="1">
      <c r="A252" s="60"/>
      <c r="B252" s="61"/>
      <c r="C252" s="61"/>
    </row>
    <row r="253" spans="1:3" ht="15.75" customHeight="1">
      <c r="A253" s="60"/>
      <c r="B253" s="61"/>
      <c r="C253" s="61"/>
    </row>
    <row r="254" spans="1:3" ht="15.75" customHeight="1">
      <c r="A254" s="60"/>
      <c r="B254" s="61"/>
      <c r="C254" s="61"/>
    </row>
    <row r="255" spans="1:3" ht="15.75" customHeight="1">
      <c r="A255" s="60"/>
      <c r="B255" s="61"/>
      <c r="C255" s="61"/>
    </row>
    <row r="256" spans="1:3" ht="15.75" customHeight="1">
      <c r="A256" s="60"/>
      <c r="B256" s="61"/>
      <c r="C256" s="61"/>
    </row>
    <row r="257" spans="1:3" ht="15.75" customHeight="1">
      <c r="A257" s="60"/>
      <c r="B257" s="61"/>
      <c r="C257" s="61"/>
    </row>
    <row r="258" spans="1:3" ht="15.75" customHeight="1">
      <c r="A258" s="60"/>
      <c r="B258" s="61"/>
      <c r="C258" s="61"/>
    </row>
    <row r="259" spans="1:3" ht="15.75" customHeight="1">
      <c r="A259" s="60"/>
      <c r="B259" s="61"/>
      <c r="C259" s="61"/>
    </row>
    <row r="260" spans="1:3" ht="15.75" customHeight="1">
      <c r="A260" s="60"/>
      <c r="B260" s="61"/>
      <c r="C260" s="61"/>
    </row>
    <row r="261" spans="1:3" ht="15.75" customHeight="1">
      <c r="A261" s="60"/>
      <c r="B261" s="61"/>
      <c r="C261" s="61"/>
    </row>
    <row r="262" spans="1:3">
      <c r="A262" s="60"/>
      <c r="B262" s="61"/>
      <c r="C262" s="61"/>
    </row>
    <row r="263" spans="1:3">
      <c r="A263" s="60"/>
      <c r="B263" s="61"/>
      <c r="C263" s="61"/>
    </row>
    <row r="264" spans="1:3">
      <c r="A264" s="60"/>
      <c r="B264" s="61"/>
      <c r="C264" s="61"/>
    </row>
    <row r="265" spans="1:3">
      <c r="A265" s="60"/>
      <c r="B265" s="61"/>
      <c r="C265" s="61"/>
    </row>
    <row r="266" spans="1:3">
      <c r="A266" s="60"/>
      <c r="B266" s="61"/>
      <c r="C266" s="61"/>
    </row>
    <row r="267" spans="1:3">
      <c r="A267" s="60"/>
      <c r="B267" s="61"/>
      <c r="C267" s="61"/>
    </row>
    <row r="268" spans="1:3">
      <c r="A268" s="60"/>
      <c r="B268" s="61"/>
      <c r="C268" s="61"/>
    </row>
    <row r="269" spans="1:3">
      <c r="A269" s="60"/>
      <c r="B269" s="61"/>
      <c r="C269" s="61"/>
    </row>
    <row r="270" spans="1:3">
      <c r="A270" s="60"/>
      <c r="B270" s="61"/>
      <c r="C270" s="61"/>
    </row>
    <row r="271" spans="1:3">
      <c r="A271" s="60"/>
      <c r="B271" s="61"/>
      <c r="C271" s="61"/>
    </row>
    <row r="272" spans="1:3">
      <c r="A272" s="60"/>
      <c r="B272" s="61"/>
      <c r="C272" s="61"/>
    </row>
    <row r="273" spans="1:3">
      <c r="A273" s="60"/>
      <c r="B273" s="61"/>
      <c r="C273" s="61"/>
    </row>
    <row r="274" spans="1:3">
      <c r="A274" s="60"/>
      <c r="B274" s="61"/>
      <c r="C274" s="61"/>
    </row>
    <row r="275" spans="1:3">
      <c r="A275" s="60"/>
      <c r="B275" s="61"/>
      <c r="C275" s="61"/>
    </row>
    <row r="276" spans="1:3">
      <c r="A276" s="60"/>
      <c r="B276" s="61"/>
      <c r="C276" s="61"/>
    </row>
    <row r="277" spans="1:3">
      <c r="A277" s="60"/>
      <c r="B277" s="61"/>
      <c r="C277" s="61"/>
    </row>
    <row r="278" spans="1:3">
      <c r="A278" s="60"/>
      <c r="B278" s="61"/>
      <c r="C278" s="61"/>
    </row>
    <row r="279" spans="1:3">
      <c r="A279" s="60"/>
      <c r="B279" s="61"/>
      <c r="C279" s="61"/>
    </row>
    <row r="280" spans="1:3">
      <c r="A280" s="60"/>
      <c r="B280" s="61"/>
      <c r="C280" s="61"/>
    </row>
    <row r="281" spans="1:3">
      <c r="A281" s="60"/>
      <c r="B281" s="61"/>
      <c r="C281" s="61"/>
    </row>
    <row r="282" spans="1:3">
      <c r="A282" s="60"/>
      <c r="B282" s="61"/>
      <c r="C282" s="61"/>
    </row>
    <row r="283" spans="1:3">
      <c r="A283" s="60"/>
      <c r="B283" s="61"/>
      <c r="C283" s="61"/>
    </row>
  </sheetData>
  <sheetProtection selectLockedCells="1"/>
  <mergeCells count="218">
    <mergeCell ref="AS49:AS50"/>
    <mergeCell ref="AS51:AS52"/>
    <mergeCell ref="AS53:AS54"/>
    <mergeCell ref="AS55:AS56"/>
    <mergeCell ref="AR53:AR54"/>
    <mergeCell ref="AN55:AN56"/>
    <mergeCell ref="AO55:AO56"/>
    <mergeCell ref="AP55:AP56"/>
    <mergeCell ref="AQ55:AQ56"/>
    <mergeCell ref="AR55:AR56"/>
    <mergeCell ref="AN53:AN54"/>
    <mergeCell ref="AO53:AO54"/>
    <mergeCell ref="AP53:AP54"/>
    <mergeCell ref="AQ53:AQ54"/>
    <mergeCell ref="AR49:AR50"/>
    <mergeCell ref="AN51:AN52"/>
    <mergeCell ref="AO51:AO52"/>
    <mergeCell ref="AP51:AP52"/>
    <mergeCell ref="AQ51:AQ52"/>
    <mergeCell ref="AR51:AR52"/>
    <mergeCell ref="AN49:AN50"/>
    <mergeCell ref="AO49:AO50"/>
    <mergeCell ref="AP49:AP50"/>
    <mergeCell ref="AQ49:AQ50"/>
    <mergeCell ref="AB55:AB56"/>
    <mergeCell ref="AC55:AC56"/>
    <mergeCell ref="AD51:AD52"/>
    <mergeCell ref="AE51:AE52"/>
    <mergeCell ref="AL49:AL50"/>
    <mergeCell ref="AM49:AM50"/>
    <mergeCell ref="AL51:AL52"/>
    <mergeCell ref="AM51:AM52"/>
    <mergeCell ref="AJ53:AJ54"/>
    <mergeCell ref="AK53:AK54"/>
    <mergeCell ref="AJ51:AJ52"/>
    <mergeCell ref="AK51:AK52"/>
    <mergeCell ref="AH49:AH50"/>
    <mergeCell ref="AI49:AI50"/>
    <mergeCell ref="AJ49:AJ50"/>
    <mergeCell ref="AK49:AK50"/>
    <mergeCell ref="AL53:AL54"/>
    <mergeCell ref="AM53:AM54"/>
    <mergeCell ref="AH51:AH52"/>
    <mergeCell ref="AI51:AI52"/>
    <mergeCell ref="AH53:AH54"/>
    <mergeCell ref="AI53:AI54"/>
    <mergeCell ref="AB49:AB50"/>
    <mergeCell ref="AC49:AC50"/>
    <mergeCell ref="AD49:AD50"/>
    <mergeCell ref="AE49:AE50"/>
    <mergeCell ref="AF53:AF54"/>
    <mergeCell ref="AG53:AG54"/>
    <mergeCell ref="AB51:AB52"/>
    <mergeCell ref="AC51:AC52"/>
    <mergeCell ref="AF49:AF50"/>
    <mergeCell ref="AG49:AG50"/>
    <mergeCell ref="AB53:AB54"/>
    <mergeCell ref="AC53:AC54"/>
    <mergeCell ref="S49:S50"/>
    <mergeCell ref="T53:T54"/>
    <mergeCell ref="U53:U54"/>
    <mergeCell ref="S53:S54"/>
    <mergeCell ref="AA53:AA54"/>
    <mergeCell ref="V51:V52"/>
    <mergeCell ref="W51:W52"/>
    <mergeCell ref="Z49:Z50"/>
    <mergeCell ref="AA49:AA50"/>
    <mergeCell ref="Z51:Z52"/>
    <mergeCell ref="AA51:AA52"/>
    <mergeCell ref="X51:X52"/>
    <mergeCell ref="Y51:Y52"/>
    <mergeCell ref="V49:V50"/>
    <mergeCell ref="W49:W50"/>
    <mergeCell ref="X49:X50"/>
    <mergeCell ref="Y49:Y50"/>
    <mergeCell ref="Z53:Z54"/>
    <mergeCell ref="A155:AM155"/>
    <mergeCell ref="A137:AM137"/>
    <mergeCell ref="A152:AM152"/>
    <mergeCell ref="A154:AM154"/>
    <mergeCell ref="D124:AM124"/>
    <mergeCell ref="V55:V56"/>
    <mergeCell ref="W55:W56"/>
    <mergeCell ref="X55:X56"/>
    <mergeCell ref="Y55:Y56"/>
    <mergeCell ref="AL55:AL56"/>
    <mergeCell ref="AM55:AM56"/>
    <mergeCell ref="AH55:AH56"/>
    <mergeCell ref="AI55:AI56"/>
    <mergeCell ref="AJ55:AJ56"/>
    <mergeCell ref="AK55:AK56"/>
    <mergeCell ref="T55:T56"/>
    <mergeCell ref="U55:U56"/>
    <mergeCell ref="D101:AM101"/>
    <mergeCell ref="Z55:Z56"/>
    <mergeCell ref="AA55:AA56"/>
    <mergeCell ref="N55:N56"/>
    <mergeCell ref="O55:O56"/>
    <mergeCell ref="P55:P56"/>
    <mergeCell ref="Q55:Q56"/>
    <mergeCell ref="L49:L50"/>
    <mergeCell ref="M49:M50"/>
    <mergeCell ref="N49:N50"/>
    <mergeCell ref="O49:O50"/>
    <mergeCell ref="P49:P50"/>
    <mergeCell ref="S55:S56"/>
    <mergeCell ref="R53:R54"/>
    <mergeCell ref="A153:AM153"/>
    <mergeCell ref="AN132:AQ132"/>
    <mergeCell ref="AN125:AQ125"/>
    <mergeCell ref="P53:P54"/>
    <mergeCell ref="R51:R52"/>
    <mergeCell ref="L53:L54"/>
    <mergeCell ref="M53:M54"/>
    <mergeCell ref="Q53:Q54"/>
    <mergeCell ref="R55:R56"/>
    <mergeCell ref="P51:P52"/>
    <mergeCell ref="Q51:Q52"/>
    <mergeCell ref="T49:T50"/>
    <mergeCell ref="U49:U50"/>
    <mergeCell ref="T51:T52"/>
    <mergeCell ref="U51:U52"/>
    <mergeCell ref="V53:V54"/>
    <mergeCell ref="W53:W54"/>
    <mergeCell ref="Q49:Q50"/>
    <mergeCell ref="R49:R50"/>
    <mergeCell ref="AR125:AS125"/>
    <mergeCell ref="AN126:AQ126"/>
    <mergeCell ref="AR126:AS126"/>
    <mergeCell ref="AN131:AQ131"/>
    <mergeCell ref="AR131:AS131"/>
    <mergeCell ref="AN152:AR152"/>
    <mergeCell ref="A123:AS123"/>
    <mergeCell ref="J49:J50"/>
    <mergeCell ref="K49:K50"/>
    <mergeCell ref="AR132:AS132"/>
    <mergeCell ref="A133:AM133"/>
    <mergeCell ref="A136:AM136"/>
    <mergeCell ref="AN127:AQ127"/>
    <mergeCell ref="AR127:AS127"/>
    <mergeCell ref="AN128:AQ128"/>
    <mergeCell ref="AR129:AS129"/>
    <mergeCell ref="AN130:AQ130"/>
    <mergeCell ref="AR130:AS130"/>
    <mergeCell ref="L55:L56"/>
    <mergeCell ref="M55:M56"/>
    <mergeCell ref="L51:L52"/>
    <mergeCell ref="M51:M52"/>
    <mergeCell ref="AN6:AS7"/>
    <mergeCell ref="AB7:AG7"/>
    <mergeCell ref="AH7:AM7"/>
    <mergeCell ref="D10:AM10"/>
    <mergeCell ref="AN27:AS27"/>
    <mergeCell ref="AF8:AF9"/>
    <mergeCell ref="AG8:AG9"/>
    <mergeCell ref="AH8:AI8"/>
    <mergeCell ref="AJ8:AK8"/>
    <mergeCell ref="AL8:AL9"/>
    <mergeCell ref="AM8:AM9"/>
    <mergeCell ref="V8:W8"/>
    <mergeCell ref="X8:Y8"/>
    <mergeCell ref="P8:Q8"/>
    <mergeCell ref="R8:S8"/>
    <mergeCell ref="Z8:Z9"/>
    <mergeCell ref="AA8:AA9"/>
    <mergeCell ref="U8:U9"/>
    <mergeCell ref="D8:E8"/>
    <mergeCell ref="F8:G8"/>
    <mergeCell ref="AR8:AR9"/>
    <mergeCell ref="AS8:AS9"/>
    <mergeCell ref="J51:J52"/>
    <mergeCell ref="K51:K52"/>
    <mergeCell ref="J53:J54"/>
    <mergeCell ref="K53:K54"/>
    <mergeCell ref="D55:D56"/>
    <mergeCell ref="J55:J56"/>
    <mergeCell ref="K55:K56"/>
    <mergeCell ref="AR128:AS128"/>
    <mergeCell ref="AN129:AQ129"/>
    <mergeCell ref="N53:N54"/>
    <mergeCell ref="O53:O54"/>
    <mergeCell ref="N51:N52"/>
    <mergeCell ref="O51:O52"/>
    <mergeCell ref="X53:X54"/>
    <mergeCell ref="Y53:Y54"/>
    <mergeCell ref="S51:S52"/>
    <mergeCell ref="AF51:AF52"/>
    <mergeCell ref="AG51:AG52"/>
    <mergeCell ref="AD55:AD56"/>
    <mergeCell ref="AE55:AE56"/>
    <mergeCell ref="AD53:AD54"/>
    <mergeCell ref="AE53:AE54"/>
    <mergeCell ref="AF55:AF56"/>
    <mergeCell ref="AG55:AG56"/>
    <mergeCell ref="A1:AS1"/>
    <mergeCell ref="A2:AS2"/>
    <mergeCell ref="A3:AS3"/>
    <mergeCell ref="A4:AS4"/>
    <mergeCell ref="A5:AS5"/>
    <mergeCell ref="A6:A9"/>
    <mergeCell ref="AB8:AC8"/>
    <mergeCell ref="AD8:AE8"/>
    <mergeCell ref="H8:H9"/>
    <mergeCell ref="I8:I9"/>
    <mergeCell ref="J8:K8"/>
    <mergeCell ref="L8:M8"/>
    <mergeCell ref="N8:N9"/>
    <mergeCell ref="O8:O9"/>
    <mergeCell ref="B6:B9"/>
    <mergeCell ref="C6:C9"/>
    <mergeCell ref="D7:I7"/>
    <mergeCell ref="J7:O7"/>
    <mergeCell ref="P7:U7"/>
    <mergeCell ref="V7:AA7"/>
    <mergeCell ref="T8:T9"/>
    <mergeCell ref="D6:AM6"/>
    <mergeCell ref="AN8:AO8"/>
    <mergeCell ref="AP8:AQ8"/>
  </mergeCells>
  <phoneticPr fontId="0" type="noConversion"/>
  <pageMargins left="0.98425196850393704" right="0.74803149606299213" top="0.98425196850393704" bottom="0.98425196850393704" header="0.51181102362204722" footer="0.51181102362204722"/>
  <pageSetup paperSize="8" scale="40" firstPageNumber="0" orientation="portrait" verticalDpi="300" r:id="rId1"/>
  <headerFooter alignWithMargins="0">
    <oddHeader>&amp;R&amp;"Arial,Normál"&amp;12 1. számú melléklet a  ........................... alapképzési szak tantervéhez</oddHeader>
    <oddFooter>&amp;R&amp;Z&amp;F  &amp;D</oddFooter>
  </headerFooter>
  <ignoredErrors>
    <ignoredError sqref="Q94:Q99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E29"/>
  <sheetViews>
    <sheetView workbookViewId="0">
      <selection activeCell="B16" sqref="B16"/>
    </sheetView>
  </sheetViews>
  <sheetFormatPr defaultRowHeight="12.75"/>
  <cols>
    <col min="1" max="1" width="13.33203125" bestFit="1" customWidth="1"/>
    <col min="2" max="2" width="55.6640625" bestFit="1" customWidth="1"/>
    <col min="3" max="3" width="13.33203125" bestFit="1" customWidth="1"/>
    <col min="4" max="4" width="60.83203125" customWidth="1"/>
  </cols>
  <sheetData>
    <row r="1" spans="1:5" ht="15.75">
      <c r="A1" s="460" t="s">
        <v>272</v>
      </c>
      <c r="B1" s="460"/>
      <c r="C1" s="460"/>
      <c r="D1" s="460"/>
    </row>
    <row r="2" spans="1:5" ht="19.5" thickBot="1">
      <c r="A2" s="461" t="s">
        <v>47</v>
      </c>
      <c r="B2" s="461"/>
      <c r="C2" s="461"/>
      <c r="D2" s="461"/>
    </row>
    <row r="3" spans="1:5" ht="16.5" thickTop="1">
      <c r="A3" s="462" t="s">
        <v>48</v>
      </c>
      <c r="B3" s="464" t="s">
        <v>49</v>
      </c>
      <c r="C3" s="464" t="s">
        <v>50</v>
      </c>
      <c r="D3" s="466"/>
      <c r="E3" s="293"/>
    </row>
    <row r="4" spans="1:5" ht="15.75">
      <c r="A4" s="463"/>
      <c r="B4" s="465"/>
      <c r="C4" s="308" t="s">
        <v>48</v>
      </c>
      <c r="D4" s="294" t="s">
        <v>51</v>
      </c>
      <c r="E4" s="293"/>
    </row>
    <row r="5" spans="1:5" ht="15.75">
      <c r="A5" s="309" t="s">
        <v>244</v>
      </c>
      <c r="B5" s="310" t="s">
        <v>309</v>
      </c>
      <c r="C5" s="307" t="s">
        <v>243</v>
      </c>
      <c r="D5" s="298" t="s">
        <v>310</v>
      </c>
      <c r="E5" s="293"/>
    </row>
    <row r="6" spans="1:5" ht="15.75">
      <c r="A6" s="309" t="s">
        <v>87</v>
      </c>
      <c r="B6" s="310" t="s">
        <v>98</v>
      </c>
      <c r="C6" s="307" t="s">
        <v>85</v>
      </c>
      <c r="D6" s="298" t="s">
        <v>95</v>
      </c>
      <c r="E6" s="293"/>
    </row>
    <row r="7" spans="1:5" ht="15.75">
      <c r="A7" s="309" t="s">
        <v>303</v>
      </c>
      <c r="B7" s="310" t="s">
        <v>102</v>
      </c>
      <c r="C7" s="307" t="s">
        <v>302</v>
      </c>
      <c r="D7" s="298" t="s">
        <v>97</v>
      </c>
      <c r="E7" s="293"/>
    </row>
    <row r="8" spans="1:5" ht="15.75">
      <c r="A8" s="309" t="s">
        <v>88</v>
      </c>
      <c r="B8" s="310" t="s">
        <v>311</v>
      </c>
      <c r="C8" s="307" t="s">
        <v>89</v>
      </c>
      <c r="D8" s="298" t="s">
        <v>312</v>
      </c>
      <c r="E8" s="301"/>
    </row>
    <row r="9" spans="1:5" ht="18.75" customHeight="1">
      <c r="A9" s="309" t="s">
        <v>158</v>
      </c>
      <c r="B9" s="310" t="s">
        <v>136</v>
      </c>
      <c r="C9" s="307" t="s">
        <v>157</v>
      </c>
      <c r="D9" s="298" t="s">
        <v>135</v>
      </c>
      <c r="E9" s="293"/>
    </row>
    <row r="10" spans="1:5" ht="15.75">
      <c r="A10" s="306" t="s">
        <v>191</v>
      </c>
      <c r="B10" s="299" t="s">
        <v>192</v>
      </c>
      <c r="C10" s="307" t="s">
        <v>187</v>
      </c>
      <c r="D10" s="298" t="s">
        <v>188</v>
      </c>
      <c r="E10" s="293"/>
    </row>
    <row r="11" spans="1:5" ht="15.75">
      <c r="A11" s="309" t="s">
        <v>203</v>
      </c>
      <c r="B11" s="310" t="s">
        <v>204</v>
      </c>
      <c r="C11" s="311" t="s">
        <v>191</v>
      </c>
      <c r="D11" s="312" t="s">
        <v>192</v>
      </c>
      <c r="E11" s="293"/>
    </row>
    <row r="12" spans="1:5" ht="15.75">
      <c r="A12" s="306" t="s">
        <v>201</v>
      </c>
      <c r="B12" s="299" t="s">
        <v>202</v>
      </c>
      <c r="C12" s="311" t="s">
        <v>189</v>
      </c>
      <c r="D12" s="312" t="s">
        <v>190</v>
      </c>
      <c r="E12" s="293"/>
    </row>
    <row r="13" spans="1:5" ht="18.75" customHeight="1">
      <c r="A13" s="309" t="s">
        <v>205</v>
      </c>
      <c r="B13" s="310" t="s">
        <v>206</v>
      </c>
      <c r="C13" s="311" t="s">
        <v>193</v>
      </c>
      <c r="D13" s="312" t="s">
        <v>194</v>
      </c>
      <c r="E13" s="293"/>
    </row>
    <row r="14" spans="1:5" ht="15.75">
      <c r="A14" s="309" t="s">
        <v>214</v>
      </c>
      <c r="B14" s="310" t="s">
        <v>215</v>
      </c>
      <c r="C14" s="311" t="s">
        <v>205</v>
      </c>
      <c r="D14" s="312" t="s">
        <v>206</v>
      </c>
      <c r="E14" s="293"/>
    </row>
    <row r="15" spans="1:5" ht="18" customHeight="1">
      <c r="A15" s="309" t="s">
        <v>209</v>
      </c>
      <c r="B15" s="310" t="s">
        <v>210</v>
      </c>
      <c r="C15" s="311" t="s">
        <v>199</v>
      </c>
      <c r="D15" s="312" t="s">
        <v>200</v>
      </c>
      <c r="E15" s="293"/>
    </row>
    <row r="16" spans="1:5" ht="15" customHeight="1">
      <c r="A16" s="309" t="s">
        <v>216</v>
      </c>
      <c r="B16" s="310" t="s">
        <v>217</v>
      </c>
      <c r="C16" s="311" t="s">
        <v>207</v>
      </c>
      <c r="D16" s="312" t="s">
        <v>208</v>
      </c>
      <c r="E16" s="293"/>
    </row>
    <row r="17" spans="1:4" ht="15.75">
      <c r="A17" s="309" t="s">
        <v>275</v>
      </c>
      <c r="B17" s="310" t="s">
        <v>73</v>
      </c>
      <c r="C17" s="311" t="s">
        <v>278</v>
      </c>
      <c r="D17" s="312" t="s">
        <v>334</v>
      </c>
    </row>
    <row r="18" spans="1:4" ht="15.75">
      <c r="A18" s="309" t="s">
        <v>287</v>
      </c>
      <c r="B18" s="310" t="s">
        <v>82</v>
      </c>
      <c r="C18" s="311" t="s">
        <v>299</v>
      </c>
      <c r="D18" s="296" t="s">
        <v>335</v>
      </c>
    </row>
    <row r="19" spans="1:4" ht="15.75">
      <c r="A19" s="322" t="s">
        <v>289</v>
      </c>
      <c r="B19" s="323" t="s">
        <v>112</v>
      </c>
      <c r="C19" s="324" t="s">
        <v>288</v>
      </c>
      <c r="D19" s="325" t="s">
        <v>340</v>
      </c>
    </row>
    <row r="20" spans="1:4" ht="15.75">
      <c r="A20" s="322" t="s">
        <v>290</v>
      </c>
      <c r="B20" s="323" t="s">
        <v>113</v>
      </c>
      <c r="C20" s="324" t="s">
        <v>289</v>
      </c>
      <c r="D20" s="325" t="s">
        <v>336</v>
      </c>
    </row>
    <row r="21" spans="1:4" ht="15.75">
      <c r="A21" s="322" t="s">
        <v>291</v>
      </c>
      <c r="B21" s="323" t="s">
        <v>114</v>
      </c>
      <c r="C21" s="324" t="s">
        <v>290</v>
      </c>
      <c r="D21" s="325" t="s">
        <v>337</v>
      </c>
    </row>
    <row r="22" spans="1:4" ht="15.75">
      <c r="A22" s="322" t="s">
        <v>292</v>
      </c>
      <c r="B22" s="323" t="s">
        <v>115</v>
      </c>
      <c r="C22" s="324" t="s">
        <v>291</v>
      </c>
      <c r="D22" s="325" t="s">
        <v>338</v>
      </c>
    </row>
    <row r="23" spans="1:4" ht="15.75">
      <c r="A23" s="322" t="s">
        <v>293</v>
      </c>
      <c r="B23" s="323" t="s">
        <v>116</v>
      </c>
      <c r="C23" s="324" t="s">
        <v>292</v>
      </c>
      <c r="D23" s="325" t="s">
        <v>339</v>
      </c>
    </row>
    <row r="24" spans="1:4" ht="15.75">
      <c r="A24" s="322" t="s">
        <v>324</v>
      </c>
      <c r="B24" s="326" t="s">
        <v>330</v>
      </c>
      <c r="C24" s="324" t="s">
        <v>301</v>
      </c>
      <c r="D24" s="327" t="s">
        <v>328</v>
      </c>
    </row>
    <row r="25" spans="1:4" ht="15.75">
      <c r="A25" s="322" t="s">
        <v>325</v>
      </c>
      <c r="B25" s="326" t="s">
        <v>329</v>
      </c>
      <c r="C25" s="324" t="s">
        <v>324</v>
      </c>
      <c r="D25" s="327" t="s">
        <v>330</v>
      </c>
    </row>
    <row r="26" spans="1:4" ht="15.75">
      <c r="A26" s="322" t="s">
        <v>326</v>
      </c>
      <c r="B26" s="326" t="s">
        <v>331</v>
      </c>
      <c r="C26" s="324" t="s">
        <v>325</v>
      </c>
      <c r="D26" s="327" t="s">
        <v>329</v>
      </c>
    </row>
    <row r="27" spans="1:4" ht="15.75">
      <c r="A27" s="322" t="s">
        <v>327</v>
      </c>
      <c r="B27" s="326" t="s">
        <v>332</v>
      </c>
      <c r="C27" s="324" t="s">
        <v>326</v>
      </c>
      <c r="D27" s="327" t="s">
        <v>331</v>
      </c>
    </row>
    <row r="28" spans="1:4" ht="16.5" thickBot="1">
      <c r="A28" s="328" t="s">
        <v>255</v>
      </c>
      <c r="B28" s="329" t="s">
        <v>31</v>
      </c>
      <c r="C28" s="330" t="s">
        <v>254</v>
      </c>
      <c r="D28" s="331" t="s">
        <v>30</v>
      </c>
    </row>
    <row r="29" spans="1:4" ht="13.5" thickTop="1"/>
  </sheetData>
  <mergeCells count="5">
    <mergeCell ref="A1:D1"/>
    <mergeCell ref="A2:D2"/>
    <mergeCell ref="A3:A4"/>
    <mergeCell ref="B3:B4"/>
    <mergeCell ref="C3:D3"/>
  </mergeCells>
  <phoneticPr fontId="4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E31"/>
  <sheetViews>
    <sheetView workbookViewId="0">
      <selection activeCell="H22" sqref="H22"/>
    </sheetView>
  </sheetViews>
  <sheetFormatPr defaultRowHeight="12.75"/>
  <cols>
    <col min="1" max="1" width="14.83203125" customWidth="1"/>
    <col min="2" max="2" width="58.6640625" customWidth="1"/>
    <col min="3" max="3" width="14" customWidth="1"/>
    <col min="4" max="4" width="58.5" bestFit="1" customWidth="1"/>
  </cols>
  <sheetData>
    <row r="1" spans="1:5" ht="15.75">
      <c r="A1" s="460" t="s">
        <v>273</v>
      </c>
      <c r="B1" s="460"/>
      <c r="C1" s="460"/>
      <c r="D1" s="460"/>
    </row>
    <row r="2" spans="1:5" ht="19.5" thickBot="1">
      <c r="A2" s="461" t="s">
        <v>47</v>
      </c>
      <c r="B2" s="461"/>
      <c r="C2" s="461"/>
      <c r="D2" s="461"/>
    </row>
    <row r="3" spans="1:5" ht="16.5" thickTop="1">
      <c r="A3" s="467" t="s">
        <v>48</v>
      </c>
      <c r="B3" s="469" t="s">
        <v>49</v>
      </c>
      <c r="C3" s="464" t="s">
        <v>50</v>
      </c>
      <c r="D3" s="466"/>
      <c r="E3" s="293"/>
    </row>
    <row r="4" spans="1:5" ht="15.75">
      <c r="A4" s="468"/>
      <c r="B4" s="470"/>
      <c r="C4" s="308" t="s">
        <v>48</v>
      </c>
      <c r="D4" s="294" t="s">
        <v>51</v>
      </c>
      <c r="E4" s="293"/>
    </row>
    <row r="5" spans="1:5" ht="15.75">
      <c r="A5" s="309" t="s">
        <v>244</v>
      </c>
      <c r="B5" s="310" t="s">
        <v>309</v>
      </c>
      <c r="C5" s="307" t="s">
        <v>243</v>
      </c>
      <c r="D5" s="298" t="s">
        <v>310</v>
      </c>
      <c r="E5" s="293"/>
    </row>
    <row r="6" spans="1:5" ht="15.75">
      <c r="A6" s="309" t="s">
        <v>87</v>
      </c>
      <c r="B6" s="310" t="s">
        <v>98</v>
      </c>
      <c r="C6" s="307" t="s">
        <v>85</v>
      </c>
      <c r="D6" s="298" t="s">
        <v>95</v>
      </c>
      <c r="E6" s="293"/>
    </row>
    <row r="7" spans="1:5" ht="15.75">
      <c r="A7" s="309" t="s">
        <v>303</v>
      </c>
      <c r="B7" s="310" t="s">
        <v>102</v>
      </c>
      <c r="C7" s="307" t="s">
        <v>302</v>
      </c>
      <c r="D7" s="298" t="s">
        <v>97</v>
      </c>
      <c r="E7" s="293"/>
    </row>
    <row r="8" spans="1:5" ht="18" customHeight="1">
      <c r="A8" s="309" t="s">
        <v>88</v>
      </c>
      <c r="B8" s="310" t="s">
        <v>311</v>
      </c>
      <c r="C8" s="307" t="s">
        <v>89</v>
      </c>
      <c r="D8" s="298" t="s">
        <v>312</v>
      </c>
      <c r="E8" s="301"/>
    </row>
    <row r="9" spans="1:5" ht="15.75">
      <c r="A9" s="309" t="s">
        <v>158</v>
      </c>
      <c r="B9" s="310" t="s">
        <v>136</v>
      </c>
      <c r="C9" s="307" t="s">
        <v>157</v>
      </c>
      <c r="D9" s="298" t="s">
        <v>135</v>
      </c>
      <c r="E9" s="293"/>
    </row>
    <row r="10" spans="1:5" ht="15.75">
      <c r="A10" s="306" t="s">
        <v>170</v>
      </c>
      <c r="B10" s="299" t="s">
        <v>313</v>
      </c>
      <c r="C10" s="307" t="s">
        <v>162</v>
      </c>
      <c r="D10" s="298" t="s">
        <v>314</v>
      </c>
      <c r="E10" s="293"/>
    </row>
    <row r="11" spans="1:5" ht="15.75">
      <c r="A11" s="306" t="s">
        <v>177</v>
      </c>
      <c r="B11" s="299" t="s">
        <v>315</v>
      </c>
      <c r="C11" s="307" t="s">
        <v>170</v>
      </c>
      <c r="D11" s="298" t="s">
        <v>313</v>
      </c>
      <c r="E11" s="293"/>
    </row>
    <row r="12" spans="1:5" ht="15">
      <c r="A12" s="478" t="s">
        <v>172</v>
      </c>
      <c r="B12" s="471" t="s">
        <v>173</v>
      </c>
      <c r="C12" s="472" t="s">
        <v>164</v>
      </c>
      <c r="D12" s="473" t="s">
        <v>165</v>
      </c>
      <c r="E12" s="293"/>
    </row>
    <row r="13" spans="1:5" ht="15" hidden="1">
      <c r="A13" s="478"/>
      <c r="B13" s="471"/>
      <c r="C13" s="472"/>
      <c r="D13" s="473"/>
      <c r="E13" s="293"/>
    </row>
    <row r="14" spans="1:5" ht="15.75">
      <c r="A14" s="306" t="s">
        <v>178</v>
      </c>
      <c r="B14" s="299" t="s">
        <v>316</v>
      </c>
      <c r="C14" s="307" t="s">
        <v>172</v>
      </c>
      <c r="D14" s="298" t="s">
        <v>317</v>
      </c>
      <c r="E14" s="293"/>
    </row>
    <row r="15" spans="1:5" ht="15">
      <c r="A15" s="474" t="s">
        <v>168</v>
      </c>
      <c r="B15" s="475" t="s">
        <v>169</v>
      </c>
      <c r="C15" s="476" t="s">
        <v>160</v>
      </c>
      <c r="D15" s="477" t="s">
        <v>161</v>
      </c>
      <c r="E15" s="293"/>
    </row>
    <row r="16" spans="1:5" ht="15" hidden="1">
      <c r="A16" s="474"/>
      <c r="B16" s="475"/>
      <c r="C16" s="476"/>
      <c r="D16" s="477"/>
      <c r="E16" s="293"/>
    </row>
    <row r="17" spans="1:5" ht="15.75">
      <c r="A17" s="306" t="s">
        <v>267</v>
      </c>
      <c r="B17" s="299" t="s">
        <v>318</v>
      </c>
      <c r="C17" s="307" t="s">
        <v>168</v>
      </c>
      <c r="D17" s="298" t="s">
        <v>319</v>
      </c>
      <c r="E17" s="293"/>
    </row>
    <row r="18" spans="1:5" ht="15.75">
      <c r="A18" s="306" t="s">
        <v>268</v>
      </c>
      <c r="B18" s="299" t="s">
        <v>182</v>
      </c>
      <c r="C18" s="307" t="s">
        <v>174</v>
      </c>
      <c r="D18" s="298" t="s">
        <v>175</v>
      </c>
      <c r="E18" s="293"/>
    </row>
    <row r="19" spans="1:5" ht="15.75">
      <c r="A19" s="309" t="s">
        <v>275</v>
      </c>
      <c r="B19" s="310" t="s">
        <v>73</v>
      </c>
      <c r="C19" s="311" t="s">
        <v>278</v>
      </c>
      <c r="D19" s="312" t="s">
        <v>334</v>
      </c>
    </row>
    <row r="20" spans="1:5" ht="15.75">
      <c r="A20" s="309" t="s">
        <v>287</v>
      </c>
      <c r="B20" s="310" t="s">
        <v>82</v>
      </c>
      <c r="C20" s="311" t="s">
        <v>299</v>
      </c>
      <c r="D20" s="296" t="s">
        <v>335</v>
      </c>
    </row>
    <row r="21" spans="1:5" ht="15.75">
      <c r="A21" s="322" t="s">
        <v>289</v>
      </c>
      <c r="B21" s="323" t="s">
        <v>112</v>
      </c>
      <c r="C21" s="324" t="s">
        <v>288</v>
      </c>
      <c r="D21" s="325" t="s">
        <v>340</v>
      </c>
    </row>
    <row r="22" spans="1:5" ht="15.75">
      <c r="A22" s="322" t="s">
        <v>290</v>
      </c>
      <c r="B22" s="323" t="s">
        <v>113</v>
      </c>
      <c r="C22" s="324" t="s">
        <v>289</v>
      </c>
      <c r="D22" s="325" t="s">
        <v>336</v>
      </c>
    </row>
    <row r="23" spans="1:5" ht="15.75">
      <c r="A23" s="322" t="s">
        <v>291</v>
      </c>
      <c r="B23" s="323" t="s">
        <v>114</v>
      </c>
      <c r="C23" s="324" t="s">
        <v>290</v>
      </c>
      <c r="D23" s="325" t="s">
        <v>337</v>
      </c>
    </row>
    <row r="24" spans="1:5" ht="15.75">
      <c r="A24" s="322" t="s">
        <v>292</v>
      </c>
      <c r="B24" s="323" t="s">
        <v>115</v>
      </c>
      <c r="C24" s="324" t="s">
        <v>291</v>
      </c>
      <c r="D24" s="325" t="s">
        <v>338</v>
      </c>
    </row>
    <row r="25" spans="1:5" ht="15.75">
      <c r="A25" s="322" t="s">
        <v>293</v>
      </c>
      <c r="B25" s="323" t="s">
        <v>116</v>
      </c>
      <c r="C25" s="324" t="s">
        <v>292</v>
      </c>
      <c r="D25" s="325" t="s">
        <v>339</v>
      </c>
    </row>
    <row r="26" spans="1:5" ht="15.75">
      <c r="A26" s="322" t="s">
        <v>324</v>
      </c>
      <c r="B26" s="326" t="s">
        <v>330</v>
      </c>
      <c r="C26" s="324" t="s">
        <v>301</v>
      </c>
      <c r="D26" s="327" t="s">
        <v>328</v>
      </c>
    </row>
    <row r="27" spans="1:5" ht="15.75">
      <c r="A27" s="322" t="s">
        <v>325</v>
      </c>
      <c r="B27" s="326" t="s">
        <v>329</v>
      </c>
      <c r="C27" s="324" t="s">
        <v>324</v>
      </c>
      <c r="D27" s="327" t="s">
        <v>330</v>
      </c>
    </row>
    <row r="28" spans="1:5" ht="15.75">
      <c r="A28" s="322" t="s">
        <v>326</v>
      </c>
      <c r="B28" s="326" t="s">
        <v>331</v>
      </c>
      <c r="C28" s="324" t="s">
        <v>325</v>
      </c>
      <c r="D28" s="327" t="s">
        <v>329</v>
      </c>
    </row>
    <row r="29" spans="1:5" ht="15.75">
      <c r="A29" s="322" t="s">
        <v>327</v>
      </c>
      <c r="B29" s="326" t="s">
        <v>332</v>
      </c>
      <c r="C29" s="324" t="s">
        <v>326</v>
      </c>
      <c r="D29" s="327" t="s">
        <v>331</v>
      </c>
    </row>
    <row r="30" spans="1:5" ht="16.5" thickBot="1">
      <c r="A30" s="328" t="s">
        <v>257</v>
      </c>
      <c r="B30" s="329" t="s">
        <v>31</v>
      </c>
      <c r="C30" s="330" t="s">
        <v>256</v>
      </c>
      <c r="D30" s="331" t="s">
        <v>30</v>
      </c>
    </row>
    <row r="31" spans="1:5" ht="13.5" thickTop="1"/>
  </sheetData>
  <mergeCells count="13">
    <mergeCell ref="B12:B13"/>
    <mergeCell ref="C12:C13"/>
    <mergeCell ref="D12:D13"/>
    <mergeCell ref="A15:A16"/>
    <mergeCell ref="B15:B16"/>
    <mergeCell ref="C15:C16"/>
    <mergeCell ref="D15:D16"/>
    <mergeCell ref="A12:A13"/>
    <mergeCell ref="A1:D1"/>
    <mergeCell ref="A2:D2"/>
    <mergeCell ref="A3:A4"/>
    <mergeCell ref="B3:B4"/>
    <mergeCell ref="C3:D3"/>
  </mergeCells>
  <phoneticPr fontId="4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FF"/>
  </sheetPr>
  <dimension ref="A1:D36"/>
  <sheetViews>
    <sheetView topLeftCell="A7" workbookViewId="0">
      <selection activeCell="B18" sqref="B18"/>
    </sheetView>
  </sheetViews>
  <sheetFormatPr defaultRowHeight="12.75"/>
  <cols>
    <col min="1" max="1" width="13.33203125" bestFit="1" customWidth="1"/>
    <col min="2" max="2" width="61.83203125" customWidth="1"/>
    <col min="3" max="3" width="14.1640625" customWidth="1"/>
    <col min="4" max="4" width="58.5" customWidth="1"/>
  </cols>
  <sheetData>
    <row r="1" spans="1:4" ht="15.75">
      <c r="A1" s="460" t="s">
        <v>269</v>
      </c>
      <c r="B1" s="460"/>
      <c r="C1" s="460"/>
      <c r="D1" s="460"/>
    </row>
    <row r="2" spans="1:4" ht="16.5" thickBot="1">
      <c r="A2" s="479" t="s">
        <v>47</v>
      </c>
      <c r="B2" s="479"/>
      <c r="C2" s="479"/>
      <c r="D2" s="479"/>
    </row>
    <row r="3" spans="1:4" ht="16.5" thickTop="1">
      <c r="A3" s="462" t="s">
        <v>48</v>
      </c>
      <c r="B3" s="464" t="s">
        <v>49</v>
      </c>
      <c r="C3" s="464" t="s">
        <v>50</v>
      </c>
      <c r="D3" s="466"/>
    </row>
    <row r="4" spans="1:4" ht="15.75">
      <c r="A4" s="463"/>
      <c r="B4" s="465"/>
      <c r="C4" s="308" t="s">
        <v>48</v>
      </c>
      <c r="D4" s="294" t="s">
        <v>51</v>
      </c>
    </row>
    <row r="5" spans="1:4" ht="15.75">
      <c r="A5" s="302" t="s">
        <v>244</v>
      </c>
      <c r="B5" s="297" t="s">
        <v>309</v>
      </c>
      <c r="C5" s="304" t="s">
        <v>243</v>
      </c>
      <c r="D5" s="296" t="s">
        <v>310</v>
      </c>
    </row>
    <row r="6" spans="1:4" ht="15.75">
      <c r="A6" s="302" t="s">
        <v>303</v>
      </c>
      <c r="B6" s="297" t="s">
        <v>102</v>
      </c>
      <c r="C6" s="304" t="s">
        <v>302</v>
      </c>
      <c r="D6" s="296" t="s">
        <v>97</v>
      </c>
    </row>
    <row r="7" spans="1:4" ht="15.75">
      <c r="A7" s="302" t="s">
        <v>88</v>
      </c>
      <c r="B7" s="297" t="s">
        <v>311</v>
      </c>
      <c r="C7" s="304" t="s">
        <v>89</v>
      </c>
      <c r="D7" s="296" t="s">
        <v>312</v>
      </c>
    </row>
    <row r="8" spans="1:4" ht="15.75">
      <c r="A8" s="302" t="s">
        <v>158</v>
      </c>
      <c r="B8" s="297" t="s">
        <v>136</v>
      </c>
      <c r="C8" s="304" t="s">
        <v>157</v>
      </c>
      <c r="D8" s="296" t="s">
        <v>135</v>
      </c>
    </row>
    <row r="9" spans="1:4" ht="15.75">
      <c r="A9" s="302" t="s">
        <v>87</v>
      </c>
      <c r="B9" s="297" t="s">
        <v>98</v>
      </c>
      <c r="C9" s="304" t="s">
        <v>85</v>
      </c>
      <c r="D9" s="296" t="s">
        <v>95</v>
      </c>
    </row>
    <row r="10" spans="1:4" ht="15.75">
      <c r="A10" s="302" t="s">
        <v>118</v>
      </c>
      <c r="B10" s="297" t="s">
        <v>137</v>
      </c>
      <c r="C10" s="304" t="s">
        <v>87</v>
      </c>
      <c r="D10" s="296" t="s">
        <v>98</v>
      </c>
    </row>
    <row r="11" spans="1:4" ht="15.75">
      <c r="A11" s="303" t="s">
        <v>123</v>
      </c>
      <c r="B11" s="295" t="s">
        <v>270</v>
      </c>
      <c r="C11" s="305" t="s">
        <v>118</v>
      </c>
      <c r="D11" s="300" t="s">
        <v>137</v>
      </c>
    </row>
    <row r="12" spans="1:4" ht="15.75">
      <c r="A12" s="302" t="s">
        <v>129</v>
      </c>
      <c r="B12" s="297" t="s">
        <v>150</v>
      </c>
      <c r="C12" s="305" t="s">
        <v>123</v>
      </c>
      <c r="D12" s="300" t="s">
        <v>143</v>
      </c>
    </row>
    <row r="13" spans="1:4" ht="15.75">
      <c r="A13" s="302" t="s">
        <v>119</v>
      </c>
      <c r="B13" s="297" t="s">
        <v>138</v>
      </c>
      <c r="C13" s="305" t="s">
        <v>87</v>
      </c>
      <c r="D13" s="300" t="s">
        <v>98</v>
      </c>
    </row>
    <row r="14" spans="1:4" ht="15.75">
      <c r="A14" s="302" t="s">
        <v>124</v>
      </c>
      <c r="B14" s="295" t="s">
        <v>144</v>
      </c>
      <c r="C14" s="305" t="s">
        <v>119</v>
      </c>
      <c r="D14" s="300" t="s">
        <v>138</v>
      </c>
    </row>
    <row r="15" spans="1:4" ht="15.75">
      <c r="A15" s="302" t="s">
        <v>130</v>
      </c>
      <c r="B15" s="295" t="s">
        <v>151</v>
      </c>
      <c r="C15" s="305" t="s">
        <v>124</v>
      </c>
      <c r="D15" s="300" t="s">
        <v>144</v>
      </c>
    </row>
    <row r="16" spans="1:4" ht="15.75">
      <c r="A16" s="302" t="s">
        <v>120</v>
      </c>
      <c r="B16" s="295" t="s">
        <v>139</v>
      </c>
      <c r="C16" s="305" t="s">
        <v>87</v>
      </c>
      <c r="D16" s="300" t="s">
        <v>98</v>
      </c>
    </row>
    <row r="17" spans="1:4" ht="15.75">
      <c r="A17" s="303" t="s">
        <v>125</v>
      </c>
      <c r="B17" s="295" t="s">
        <v>145</v>
      </c>
      <c r="C17" s="305" t="s">
        <v>120</v>
      </c>
      <c r="D17" s="300" t="s">
        <v>139</v>
      </c>
    </row>
    <row r="18" spans="1:4" ht="15.75">
      <c r="A18" s="302" t="s">
        <v>126</v>
      </c>
      <c r="B18" s="295" t="s">
        <v>320</v>
      </c>
      <c r="C18" s="305" t="s">
        <v>120</v>
      </c>
      <c r="D18" s="300" t="s">
        <v>139</v>
      </c>
    </row>
    <row r="19" spans="1:4" ht="15.75">
      <c r="A19" s="302" t="s">
        <v>126</v>
      </c>
      <c r="B19" s="295" t="s">
        <v>320</v>
      </c>
      <c r="C19" s="305" t="s">
        <v>118</v>
      </c>
      <c r="D19" s="296" t="s">
        <v>137</v>
      </c>
    </row>
    <row r="20" spans="1:4" ht="15.75">
      <c r="A20" s="303" t="s">
        <v>131</v>
      </c>
      <c r="B20" s="295" t="s">
        <v>321</v>
      </c>
      <c r="C20" s="305" t="s">
        <v>126</v>
      </c>
      <c r="D20" s="300" t="s">
        <v>271</v>
      </c>
    </row>
    <row r="21" spans="1:4" ht="15.75">
      <c r="A21" s="302" t="s">
        <v>132</v>
      </c>
      <c r="B21" s="295" t="s">
        <v>153</v>
      </c>
      <c r="C21" s="305" t="s">
        <v>123</v>
      </c>
      <c r="D21" s="300" t="s">
        <v>143</v>
      </c>
    </row>
    <row r="22" spans="1:4" ht="15.75">
      <c r="A22" s="302" t="s">
        <v>127</v>
      </c>
      <c r="B22" s="295" t="s">
        <v>147</v>
      </c>
      <c r="C22" s="305" t="s">
        <v>296</v>
      </c>
      <c r="D22" s="300" t="s">
        <v>140</v>
      </c>
    </row>
    <row r="23" spans="1:4" ht="15.75">
      <c r="A23" s="306" t="s">
        <v>128</v>
      </c>
      <c r="B23" s="310" t="s">
        <v>148</v>
      </c>
      <c r="C23" s="311" t="s">
        <v>122</v>
      </c>
      <c r="D23" s="312" t="s">
        <v>141</v>
      </c>
    </row>
    <row r="24" spans="1:4" ht="15.75">
      <c r="A24" s="309" t="s">
        <v>275</v>
      </c>
      <c r="B24" s="310" t="s">
        <v>73</v>
      </c>
      <c r="C24" s="311" t="s">
        <v>278</v>
      </c>
      <c r="D24" s="312" t="s">
        <v>334</v>
      </c>
    </row>
    <row r="25" spans="1:4" ht="15.75">
      <c r="A25" s="309" t="s">
        <v>287</v>
      </c>
      <c r="B25" s="310" t="s">
        <v>82</v>
      </c>
      <c r="C25" s="311" t="s">
        <v>299</v>
      </c>
      <c r="D25" s="296" t="s">
        <v>335</v>
      </c>
    </row>
    <row r="26" spans="1:4" ht="15.75">
      <c r="A26" s="322" t="s">
        <v>289</v>
      </c>
      <c r="B26" s="323" t="s">
        <v>112</v>
      </c>
      <c r="C26" s="324" t="s">
        <v>288</v>
      </c>
      <c r="D26" s="325" t="s">
        <v>340</v>
      </c>
    </row>
    <row r="27" spans="1:4" ht="15.75">
      <c r="A27" s="322" t="s">
        <v>290</v>
      </c>
      <c r="B27" s="323" t="s">
        <v>113</v>
      </c>
      <c r="C27" s="324" t="s">
        <v>289</v>
      </c>
      <c r="D27" s="325" t="s">
        <v>336</v>
      </c>
    </row>
    <row r="28" spans="1:4" ht="15.75">
      <c r="A28" s="322" t="s">
        <v>291</v>
      </c>
      <c r="B28" s="323" t="s">
        <v>114</v>
      </c>
      <c r="C28" s="324" t="s">
        <v>290</v>
      </c>
      <c r="D28" s="325" t="s">
        <v>337</v>
      </c>
    </row>
    <row r="29" spans="1:4" ht="15.75">
      <c r="A29" s="322" t="s">
        <v>292</v>
      </c>
      <c r="B29" s="323" t="s">
        <v>115</v>
      </c>
      <c r="C29" s="324" t="s">
        <v>291</v>
      </c>
      <c r="D29" s="325" t="s">
        <v>338</v>
      </c>
    </row>
    <row r="30" spans="1:4" ht="15.75">
      <c r="A30" s="322" t="s">
        <v>293</v>
      </c>
      <c r="B30" s="323" t="s">
        <v>116</v>
      </c>
      <c r="C30" s="324" t="s">
        <v>292</v>
      </c>
      <c r="D30" s="325" t="s">
        <v>339</v>
      </c>
    </row>
    <row r="31" spans="1:4" ht="15.75">
      <c r="A31" s="322" t="s">
        <v>324</v>
      </c>
      <c r="B31" s="326" t="s">
        <v>330</v>
      </c>
      <c r="C31" s="324" t="s">
        <v>301</v>
      </c>
      <c r="D31" s="327" t="s">
        <v>328</v>
      </c>
    </row>
    <row r="32" spans="1:4" ht="15.75">
      <c r="A32" s="322" t="s">
        <v>325</v>
      </c>
      <c r="B32" s="326" t="s">
        <v>329</v>
      </c>
      <c r="C32" s="324" t="s">
        <v>324</v>
      </c>
      <c r="D32" s="327" t="s">
        <v>330</v>
      </c>
    </row>
    <row r="33" spans="1:4" ht="15.75">
      <c r="A33" s="322" t="s">
        <v>326</v>
      </c>
      <c r="B33" s="326" t="s">
        <v>331</v>
      </c>
      <c r="C33" s="324" t="s">
        <v>325</v>
      </c>
      <c r="D33" s="327" t="s">
        <v>329</v>
      </c>
    </row>
    <row r="34" spans="1:4" ht="15.75">
      <c r="A34" s="322" t="s">
        <v>327</v>
      </c>
      <c r="B34" s="326" t="s">
        <v>332</v>
      </c>
      <c r="C34" s="324" t="s">
        <v>326</v>
      </c>
      <c r="D34" s="327" t="s">
        <v>331</v>
      </c>
    </row>
    <row r="35" spans="1:4" ht="16.5" thickBot="1">
      <c r="A35" s="328" t="s">
        <v>259</v>
      </c>
      <c r="B35" s="329" t="s">
        <v>31</v>
      </c>
      <c r="C35" s="332" t="s">
        <v>258</v>
      </c>
      <c r="D35" s="331" t="s">
        <v>30</v>
      </c>
    </row>
    <row r="36" spans="1:4" ht="13.5" thickTop="1"/>
  </sheetData>
  <mergeCells count="5">
    <mergeCell ref="A1:D1"/>
    <mergeCell ref="A2:D2"/>
    <mergeCell ref="A3:A4"/>
    <mergeCell ref="B3:B4"/>
    <mergeCell ref="C3:D3"/>
  </mergeCells>
  <phoneticPr fontId="4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KATSZTRÓFAVÉDELMI_SZAKIR</vt:lpstr>
      <vt:lpstr>TŰZVÉDELMI_SZAKIR</vt:lpstr>
      <vt:lpstr>IPARBIZTONSÁGI_SZAKIR</vt:lpstr>
      <vt:lpstr>Előtanulmányi rend KMSZI</vt:lpstr>
      <vt:lpstr>Előtanulmányi rend TMSZI</vt:lpstr>
      <vt:lpstr>Előtanulmányi rend IBSZI </vt:lpstr>
      <vt:lpstr>IPARBIZTONSÁGI_SZAKIR!Nyomtatási_terület</vt:lpstr>
      <vt:lpstr>KATSZTRÓFAVÉDELMI_SZAKIR!Nyomtatási_terület</vt:lpstr>
      <vt:lpstr>TŰZVÉDELMI_SZAKIR!Nyomtatási_terület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horvathh</dc:creator>
  <cp:lastModifiedBy>krizsanz</cp:lastModifiedBy>
  <cp:lastPrinted>2017-07-26T07:24:20Z</cp:lastPrinted>
  <dcterms:created xsi:type="dcterms:W3CDTF">2012-06-06T13:13:53Z</dcterms:created>
  <dcterms:modified xsi:type="dcterms:W3CDTF">2017-12-06T07:53:56Z</dcterms:modified>
</cp:coreProperties>
</file>